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bookViews>
  <sheets>
    <sheet name="汇总表" sheetId="4" r:id="rId1"/>
    <sheet name="编制说明" sheetId="5" r:id="rId2"/>
    <sheet name="精装修部分" sheetId="2" r:id="rId3"/>
  </sheets>
  <definedNames>
    <definedName name="_xlnm._FilterDatabase" localSheetId="2" hidden="1">精装修部分!$A$1:$H$153</definedName>
    <definedName name="_xlnm.Print_Titles" localSheetId="2">精装修部分!$1:$2</definedName>
    <definedName name="_xlnm.Print_Area" localSheetId="2">精装修部分!$A$1:$H$153</definedName>
    <definedName name="_xlnm.Print_Area" localSheetId="0">汇总表!$A$1:$E$15</definedName>
    <definedName name="_xlnm.Print_Area" localSheetId="1">编制说明!$A$1:$A$6</definedName>
  </definedNames>
  <calcPr calcId="144525" fullPrecision="0"/>
</workbook>
</file>

<file path=xl/sharedStrings.xml><?xml version="1.0" encoding="utf-8"?>
<sst xmlns="http://schemas.openxmlformats.org/spreadsheetml/2006/main" count="427" uniqueCount="220">
  <si>
    <t>东莞民中心三期项目样板段精装修工程
限价费用汇总表</t>
  </si>
  <si>
    <t>序号</t>
  </si>
  <si>
    <t>费用名称</t>
  </si>
  <si>
    <t>计费基数</t>
  </si>
  <si>
    <t>招标限价
（元）</t>
  </si>
  <si>
    <t>备注</t>
  </si>
  <si>
    <t>样板段精装修工程</t>
  </si>
  <si>
    <t>汇总报价</t>
  </si>
  <si>
    <t>小写：</t>
  </si>
  <si>
    <t>大写：</t>
  </si>
  <si>
    <t>编制说明</t>
  </si>
  <si>
    <t>1、招标范围：东莞市民中心三期项目样板段精装修工程施工图纸所包含的全部工程内容及其他为实现合同目的所涉及的承包范围。</t>
  </si>
  <si>
    <t>2、本项目为固定综合单价包干；按图纸范围内包工、包辅材、包小型机械设备（承包人提供的设备除外）、包小型机械设备操作用工、包制安、包调试、包安全、包质量、包材料设备价格变化风险费、包施工用水电设备及相关费用、包保险费用、包税金、包工期、包质量、包安全生产、包现场文明施工、包配合甲方验收合格包风险、包图纸二次深化（优化）设计、包与其他分包单位的配合等。以上价格为开工程专用增值税发票适用。</t>
  </si>
  <si>
    <t>3、本项目报价需根据招标文件及技术标准和工序要求等进行综合考虑，中标后不再调整。</t>
  </si>
  <si>
    <t>4、本次招标范围以招标清单项目特征描述和建筑构造做法表和答疑确认部位为准，具体详招标清单。</t>
  </si>
  <si>
    <t>5、本招标限价招标，投标需投标单位自行填报不得超限价。</t>
  </si>
  <si>
    <t>东莞市民三期项目样板段精装修工程报价清单</t>
  </si>
  <si>
    <t>项目名称</t>
  </si>
  <si>
    <t>项目特征</t>
  </si>
  <si>
    <t>单位</t>
  </si>
  <si>
    <t>工程量</t>
  </si>
  <si>
    <t>不含税综合单价</t>
  </si>
  <si>
    <t>不含税合计(元)</t>
  </si>
  <si>
    <t>备 注</t>
  </si>
  <si>
    <t>精装部分</t>
  </si>
  <si>
    <t>一</t>
  </si>
  <si>
    <t>商业街公区</t>
  </si>
  <si>
    <t>地面工程</t>
  </si>
  <si>
    <t>块料楼地面</t>
  </si>
  <si>
    <t xml:space="preserve">1.钢筋混凝土楼板,清理打扫干清
2.30厚1:3干硬性水泥砂浆结合层
3.撒素水泥面(洒适量清水)
4.200*800*18mm CT-03/04 浅色/深灰色PC砖【甲供】,瓷砖专用勾缝剂擦缝
5.根据图纸及合同约定要求以及技术规范要求
满足达到完成面所需的一切材料、工序。
</t>
  </si>
  <si>
    <t>m2</t>
  </si>
  <si>
    <t>成品树脂排水沟（含不锈钢线型水沟盖板）</t>
  </si>
  <si>
    <t xml:space="preserve">1.成品树脂排水沟（含不锈钢线型水沟盖板）
2.根据图纸及合同约定要求以及技术规范要求
满足达到完成面所需的一切材料、工序。
</t>
  </si>
  <si>
    <t>m</t>
  </si>
  <si>
    <t>天花工程</t>
  </si>
  <si>
    <t>吊顶天棚</t>
  </si>
  <si>
    <t xml:space="preserve">1.龙骨材料种类、规格、中距:轻钢龙骨，￠8全牙钢丝吊杆杆,双向中距800
2.基层材料种类、规格:双层9mm厚水泥板
3.根据图纸及合同约定要求以及技术规范要求
满足达到完成面所需的一切材料、工序。
</t>
  </si>
  <si>
    <t>灯带(槽)</t>
  </si>
  <si>
    <t xml:space="preserve">1.基层材料种类、规格:双层9mm厚水泥板
2.根据图纸及合同约定要求以及技术规范要求
满足达到完成面所需的一切材料、工序。
</t>
  </si>
  <si>
    <t>吊顶天棚-侧封板</t>
  </si>
  <si>
    <t>水泥板面油漆</t>
  </si>
  <si>
    <t xml:space="preserve">1.腻子材料品种、规格:满刮腻子两遍，砂纸磨平
2.面层材料品种、规格:PT-02 白色防水无机涂料 一底两面
3.根据图纸及合同约定要求以及技术规范要求
满足达到完成面所需的一切材料、工序。
</t>
  </si>
  <si>
    <t xml:space="preserve">1.吊顶形式、吊杆规格、高度:轻钢龙骨，￠8全牙钢丝吊杆杆,双向中距800
2.面层材料品种、规格:2.0mm厚 MT-01 木纹铝板
3.根据图纸及合同约定要求以及技术规范要求
满足达到完成面所需的一切材料、工序。
</t>
  </si>
  <si>
    <t>格栅吊顶</t>
  </si>
  <si>
    <t xml:space="preserve">1.龙骨材料种类、规格、中距:铝通专用配套轻钢龙骨中距900及专用吊件
2.面层材料品种、规格:40*120*2.0mm 白色铝通
3.根据图纸及合同约定要求以及技术规范要求
满足达到完成面所需的一切材料、工序。
</t>
  </si>
  <si>
    <t>抹灰面油漆</t>
  </si>
  <si>
    <t xml:space="preserve">1.部位:格栅内天花,消防管道,排烟管道,给排水管道均喷灰色漆
2.腻子材料品种、规格:满刮腻子两遍，砂纸磨平
3.面层材料品种、规格:灰色漆 一底两面
4.根据图纸及合同约定要求以及技术规范要求
满足达到完成面所需的一切材料、工序。
</t>
  </si>
  <si>
    <t>天花钢架转换层</t>
  </si>
  <si>
    <t xml:space="preserve">1.部位:天花转换层
2.钢材品种、规格:垂直：50*50*5镀锌角钢与300*150*10mm镀锌钢板焊接，间距@650mm，横向及竖向：50*50*5mm镀锌角钢分布，间距@950mm
3.根据图纸及合同约定要求以及技术规范要求
满足达到完成面所需的一切材料、工序。
</t>
  </si>
  <si>
    <t>墙面工程</t>
  </si>
  <si>
    <t>座椅</t>
  </si>
  <si>
    <t xml:space="preserve">1.部位:座椅
2.龙骨材料种类、规格、中距:4#镀锌角铁
3.基层材料种类、规格:9mm厚阻燃夹板
4.根据图纸及合同约定要求以及技术规范要求
满足达到完成面所需的一切材料、工序。
</t>
  </si>
  <si>
    <t xml:space="preserve">1.腻子材料品种、规格:满刮腻子两道,砂纸磨平
2.面层材料品种、规格:PT-04 白色氟碳漆一底两面
3.根据图纸及合同约定要求以及技术规范要求
满足达到完成面所需的一切材料、工序。
</t>
  </si>
  <si>
    <t>门窗工程</t>
  </si>
  <si>
    <t>木质门带套</t>
  </si>
  <si>
    <t xml:space="preserve">1.门代号及洞口尺寸:1600*2060mm
2.定制成品木质门连门套
3.PT-01 白色无机涂料一底二面漆
4.包含一切所需五金配件
5.根据图纸及合同约定要求以及技术规范要求
满足达到完成面所需的一切材料、工序。
</t>
  </si>
  <si>
    <t>樘</t>
  </si>
  <si>
    <t>二</t>
  </si>
  <si>
    <t>卫生间走道</t>
  </si>
  <si>
    <t>石材楼地面</t>
  </si>
  <si>
    <t xml:space="preserve">1.钢筋混凝土楼板,清理打扫干清
2.30厚1:2干硬性白水泥砂浆结合层
3.撒素水泥面(洒适量清水)
4.底下沾素水泥浆结合层一道
5.800*800*20mm ST-01 白色人造石
6.根据图纸及合同约定要求以及技术规范要求
满足达到完成面所需的一切材料、工序。
</t>
  </si>
  <si>
    <t xml:space="preserve">1.钢筋混凝土楼板,清理打扫干清
2.30厚1:2干硬性白水泥砂浆结合层
3.撒素水泥面(洒适量清水)
4.石材下沾素水泥浆结合层一道
5.20mm ST-02 浅灰色人造石（弧形）
6.根据图纸及合同约定要求以及技术规范要求
满足达到完成面所需的一切材料、工序。
</t>
  </si>
  <si>
    <t xml:space="preserve">1.钢筋混凝土楼板,清理打扫干清
2.30厚1:2干硬性白水泥砂浆结合层
3.撒素水泥面(洒适量清水)
4.底下沾素水泥浆结合层一道
5.20mm ST-03 灰色人造石（弧形）
6.根据图纸及合同约定要求以及技术规范要求
满足达到完成面所需的一切材料、工序。
</t>
  </si>
  <si>
    <t xml:space="preserve">1.腻子材料品种、规格:满刮腻子两遍，砂纸磨平
2.面层材料品种、规格:PT-02 白色防水无机涂料一底两面
3.根据图纸及合同约定要求以及技术规范要求
满足达到完成面所需的一切材料、工序。
</t>
  </si>
  <si>
    <t>墙面装饰板</t>
  </si>
  <si>
    <t xml:space="preserve">1.龙骨材料种类、规格、中距:40*40*4mm 镀锌角钢
2.面层材料品种、规格、颜色:2.0mm厚 MT-04 白色铝板，5*5mm凹缝
3.根据图纸及合同约定要求以及技术规范要求
满足达到完成面所需的一切材料、工序。
</t>
  </si>
  <si>
    <t xml:space="preserve">1.龙骨材料种类、规格、中距:轻钢龙骨
2.基层材料种类、规格:9mm厚水泥板
3.根据图纸及合同约定要求以及技术规范要求
满足达到完成面所需的一切材料、工序。
</t>
  </si>
  <si>
    <t>金属踢脚线</t>
  </si>
  <si>
    <t xml:space="preserve">1.踢脚线高度:50mm
2.面层材料品种、规格、颜色:1.2mm厚 MT-03 古铜色拉丝不锈钢
3.根据图纸及合同约定要求以及技术规范要求
满足达到完成面所需的一切材料、工序。
</t>
  </si>
  <si>
    <t>广告灯箱</t>
  </si>
  <si>
    <t xml:space="preserve">1.部位:广告灯箱
2.箱体规格:2300*140*1500mm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
满足达到完成面所需的一切材料、工序。
</t>
  </si>
  <si>
    <t>个</t>
  </si>
  <si>
    <t xml:space="preserve">1.部位:广告灯箱
2.箱体规格:1940*140*1490mm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
满足达到完成面所需的一切材料、工序。
</t>
  </si>
  <si>
    <t>金属装饰板（暗门）</t>
  </si>
  <si>
    <t xml:space="preserve">1.尺寸:800*1750mm
2.安装方式:4#镀锌方钢
3.面层材料品种、规格、颜色:2.0mm MT-04 白色铝板
4.示意磁吸器+示意门绞等配套五金
5.根据图纸及合同约定要求以及技术规范要求
满足达到完成面所需的一切材料、工序。
</t>
  </si>
  <si>
    <t>三</t>
  </si>
  <si>
    <t>男女卫生间/残卫/母婴室</t>
  </si>
  <si>
    <t>拆除及新建工程</t>
  </si>
  <si>
    <t>砖砌体拆除</t>
  </si>
  <si>
    <t xml:space="preserve">1.拆除墙体
2.运距:投标单位综合考虑
3.根据图纸及合同约定要求以及技术规范要求
满足达到完成面所需的一切材料、工序。
</t>
  </si>
  <si>
    <t>m3</t>
  </si>
  <si>
    <t>钢筋混凝土构件拆除</t>
  </si>
  <si>
    <t xml:space="preserve">1.构件名称:拆除构造柱、圈梁、反坎等
2.运距:投标单位综合考虑
3.根据图纸及合同约定要求以及技术规范要求
满足达到完成面所需的一切材料、工序。
</t>
  </si>
  <si>
    <t>其他隔断</t>
  </si>
  <si>
    <t xml:space="preserve">1.骨架、边框材料种类、规格:U75x40x0.8沿地龙骨、38x12x1.2通贯横撑龙骨
2.隔板材料品种、规格、颜色:双层9mm厚水泥板
3.嵌缝、塞口材料品种:40mm防火岩棉
4.根据图纸及合同约定要求以及技术规范要求
满足达到完成面所需的一切材料、工序。
</t>
  </si>
  <si>
    <t>砌块墙</t>
  </si>
  <si>
    <t xml:space="preserve">1.新建墙体
2.墙体类型:120mm
3.根据图纸及合同约定要求以及技术规范要求
满足达到完成面所需的一切材料、工序。
</t>
  </si>
  <si>
    <t>墙面一般抹灰</t>
  </si>
  <si>
    <t xml:space="preserve">1.新建墙体抹灰
2.根据图纸及合同约定要求以及技术规范要求
满足达到完成面所需的一切材料、工序。
</t>
  </si>
  <si>
    <t>新旧墙交接处挂网</t>
  </si>
  <si>
    <t xml:space="preserve">1.新旧墙交接处挂网，宽度不少于100mm
2.根据图纸及合同约定要求以及技术规范要求
满足达到完成面所需的一切材料、工序。
</t>
  </si>
  <si>
    <t>反坎、圈梁</t>
  </si>
  <si>
    <t xml:space="preserve">1.混凝土种类:商品混凝土
2.混凝土强度等级:C25
3.根据图纸及合同约定要求以及技术规范要求
满足达到完成面所需的一切材料、工序。
</t>
  </si>
  <si>
    <t>构造柱</t>
  </si>
  <si>
    <t>现浇构件钢筋</t>
  </si>
  <si>
    <t>1.钢筋种类、规格:圆钢 φ10以内</t>
  </si>
  <si>
    <t>t</t>
  </si>
  <si>
    <t xml:space="preserve">1.钢筋混凝土楼板,清理打扫干清
2.30厚1:2干硬性白水泥砂浆结合层
3.撒素水泥面(洒适量清水)
4.底下沾素水泥浆结合层一道
5.20mm ST-02 浅灰色人造石（弧形）
6.根据图纸及合同约定要求以及技术规范要求
满足达到完成面所需的一切材料、工序。
</t>
  </si>
  <si>
    <t>楼(地)面涂膜防水</t>
  </si>
  <si>
    <t xml:space="preserve">1.防水膜品种:聚氨酯防水涂料
2.涂膜厚度、遍数:厚度1.5mm，刷两遍
3.根据图纸及合同约定要求以及技术规范要求
满足达到完成面所需的一切材料、工序。
</t>
  </si>
  <si>
    <t>陶粒回填</t>
  </si>
  <si>
    <t>1.素水泥浆结合层一道
2.20厚聚合物水泥砂浆找平,沿凹坑壁四周根部抹小八字角
3.刷基层处理剂一遍
4.轻质陶粒土回填</t>
  </si>
  <si>
    <t>零星砌砖</t>
  </si>
  <si>
    <t xml:space="preserve">1.零星砌砖名称、部位:卫生间蹲位砌筑
2.砖品种、规格、强度等级:标准砖砌筑成型
3.根据图纸及合同约定要求以及技术规范要求
满足达到完成面所需的一切材料、工序。
</t>
  </si>
  <si>
    <t xml:space="preserve">1.龙骨材料种类、规格、中距:轻钢龙骨，￠8全牙钢丝吊杆杆,双向中距800
2.基层材料种类、规格:双层9mm厚水泥板
3.包含天花检修口
4.根据图纸及合同约定要求以及技术规范要求
满足达到完成面所需的一切材料、工序。
</t>
  </si>
  <si>
    <t>块料墙面</t>
  </si>
  <si>
    <t xml:space="preserve">1.15厚1:3水泥砂浆找平
2.5厚聚合物水泥砂浆
3.5厚1:1水泥砂浆加水重20%801胶镶贴，或采用专用胶粘剂镶贴
4.600*1200*10mm CT-01 仿石材瓷砖，同色瓷砖专用勾缝剂擦缝
5.根据图纸及合同约定要求以及技术规范要求
满足达到完成面所需的一切材料、工序。
</t>
  </si>
  <si>
    <t xml:space="preserve">1.部位:蹲厕墙体
2.40*40*4 镀锌角钢
3.钢丝网+15厚1:3水泥砂浆找平
4.600*1200*10mm CT-01 仿石材瓷砖，同色瓷砖专用勾缝剂擦缝
5.根据图纸及合同约定要求以及技术规范要求
满足达到完成面所需的一切材料、工序。
</t>
  </si>
  <si>
    <t>石材零星项目</t>
  </si>
  <si>
    <t xml:space="preserve">1.20mm ST-01 白色人造石
2.根据图纸及合同约定要求以及技术规范要求
满足达到完成面所需的一切材料、工序。
</t>
  </si>
  <si>
    <t xml:space="preserve">1.15厚1:3水泥砂浆找平
2.5厚聚合物水泥砂浆
3.5厚1:1水泥砂浆加水重20%801胶镶贴，或采用专用胶粘剂镶贴
4.600*600*10mm CT-02 条形瓷砖，同色瓷砖专用勾缝剂擦缝
5.根据图纸及合同约定要求以及技术规范要求
满足达到完成面所需的一切材料、工序。
</t>
  </si>
  <si>
    <t xml:space="preserve">1.满刮腻子两道,砂纸磨平
2.PT-03 浅咖色无机涂料 一底两面
3.根据图纸及合同约定要求以及技术规范要求
满足达到完成面所需的一切材料、工序。
</t>
  </si>
  <si>
    <t xml:space="preserve">1.部位:卫生间
2.5#镀锌角钢、不锈钢U型槽
3.6+6mmGL-02 艺术图案玻璃
4.9mm厚阻燃夹板
5.5mm亚克力
6.根据图纸及合同约定要求以及技术规范要求
满足达到完成面所需的一切材料、工序。
</t>
  </si>
  <si>
    <t xml:space="preserve">1.满刮腻子两道,砂纸磨平
2.PT-01 白色无机涂料一底两面
3.根据图纸及合同约定要求以及技术规范要求
满足达到完成面所需的一切材料、工序。
</t>
  </si>
  <si>
    <t>成品隔断</t>
  </si>
  <si>
    <t xml:space="preserve">1.部位:小便池玻璃隔断
2.1.2mm厚 MT-03 古铜色拉丝不锈钢包边
3.6+6mm GL-02 艺术图案玻璃
4.根据图纸及合同约定要求以及技术规范要求
满足达到完成面所需的一切材料、工序。
</t>
  </si>
  <si>
    <t xml:space="preserve">1.部位:卫生间隔断
2.20mm WD-01 木纹面板钢琴漆+1.2mm MT-03 古铜色拉丝不锈钢
3.根据图纸及合同约定要求以及技术规范要求
满足达到完成面所需的一切材料、工序。
</t>
  </si>
  <si>
    <t>墙面涂膜防水</t>
  </si>
  <si>
    <t xml:space="preserve">1.1.5厚聚氨酯防水基层
2.根据图纸及合同约定要求以及技术规范要求
满足达到完成面所需的一切材料、工序。
</t>
  </si>
  <si>
    <t xml:space="preserve">1.龙骨材料种类、规格、中距:4#镀锌角铁
2.20mm GRG-01 冲孔板（内6mmSP-01 乳白亚克力片）
3.根据图纸及合同约定要求以及技术规范要求
满足达到完成面所需的一切材料、工序。
</t>
  </si>
  <si>
    <t xml:space="preserve">1.龙骨材料种类、规格、中距:4#镀锌角铁
2.基层材料种类、规格:9mm厚阻燃夹板
3.面层材料品种、规格、颜色:1.2mm厚 MT-03 古铜色拉丝不锈钢
4.根据图纸及合同约定要求以及技术规范要求
满足达到完成面所需的一切材料、工序。
</t>
  </si>
  <si>
    <t>GL-01 清镜(定制成品选购)</t>
  </si>
  <si>
    <t xml:space="preserve">1.部位:无障碍卫生间/母婴室
2.GL-01 清镜(定制成品选购)
3.15mm宽，1.2mm厚 MT-03 古铜色拉丝不锈钢
4.根据图纸及合同约定要求以及技术规范要求
满足达到完成面所需的一切材料、工序。
</t>
  </si>
  <si>
    <t>镜柜</t>
  </si>
  <si>
    <t xml:space="preserve">1.9mm厚阻燃夹板
2.6mm GL-01 清镜
3.15mm宽，1.2mm厚 MT-03 古铜色拉丝不锈钢
4.根据图纸及合同约定要求以及技术规范要求
满足达到完成面所需的一切材料、工序。
</t>
  </si>
  <si>
    <t>洗手台</t>
  </si>
  <si>
    <t xml:space="preserve">1.尺寸:H:650*W:650mm
2.20mm ST-01 白色人造石台面
3.阻燃夹板成型+WD-01 木纹面板钢琴漆
4.包含一切所需五金配件
5.根据图纸及合同约定要求以及技术规范要求
满足达到完成面所需的一切材料、工序。
</t>
  </si>
  <si>
    <t>卷纸架</t>
  </si>
  <si>
    <t xml:space="preserve">1.材料品种、规格、颜色:卷纸架
2.根据图纸及合同约定要求以及技术规范要求
满足达到完成面所需的一切材料、工序。
</t>
  </si>
  <si>
    <t>镜后纸巾盒皂液器二合一</t>
  </si>
  <si>
    <t xml:space="preserve">1.材料品种、规格、颜色:镜后纸巾盒皂液器二合一
2.根据图纸及合同约定要求以及技术规范要求
满足达到完成面所需的一切材料、工序。
</t>
  </si>
  <si>
    <t>三合一烘手器抽纸箱垃圾桶</t>
  </si>
  <si>
    <t xml:space="preserve">1.三合一烘手器抽纸箱垃圾桶
2.材料品种、规格、颜色:1650*360mm
3.根据图纸及合同约定要求以及技术规范要求
满足达到完成面所需的一切材料、工序。
</t>
  </si>
  <si>
    <t>婴儿护理台</t>
  </si>
  <si>
    <t xml:space="preserve">1.材料品种、规格、颜色:婴儿护理台
2.尺寸:77*51.5*10.5cm
3.根据图纸及合同约定要求以及技术规范要求
满足达到完成面所需的一切材料、工序。
</t>
  </si>
  <si>
    <t>金属门窗套</t>
  </si>
  <si>
    <t xml:space="preserve">1.部位:卫生间门套
2.基层材料种类:9mm厚阻燃夹板
3.面层材料品种、规格:1.2mm厚 MT-03 古铜色拉丝不锈钢
4.根据图纸及合同约定要求以及技术规范要求
满足达到完成面所需的一切材料、工序。
</t>
  </si>
  <si>
    <t xml:space="preserve">1.门代号及洞口尺寸:600*2400mm 
2.定制成品木质门连门套
3.PT-01 白色无机涂料/粉红色无机涂料一底二面漆
4.包含一切所需五金配件
5.根据图纸及合同约定要求以及技术规范要求
满足达到完成面所需的一切材料、工序。
</t>
  </si>
  <si>
    <t xml:space="preserve">1.门代号及洞口尺寸:750*2400mm
2.定制成品木质门连门套
3.WD-01 木纹面板钢琴漆
4.包含一切所需五金配件
5.根据图纸及合同约定要求以及技术规范要求
满足达到完成面所需的一切材料、工序。
</t>
  </si>
  <si>
    <t xml:space="preserve">1.门代号及洞口尺寸:1010*2360mm
2.定制成品木质门连门套
3.PT-01 白色无机涂料一底二面漆
4.包含一切所需五金配件
5.根据图纸及合同约定要求以及技术规范要求
满足达到完成面所需的一切材料、工序。
</t>
  </si>
  <si>
    <t>措施项目</t>
  </si>
  <si>
    <t>措施其他项目</t>
  </si>
  <si>
    <t>活动脚手架</t>
  </si>
  <si>
    <t>1.搭设部位:天棚活动脚手架</t>
  </si>
  <si>
    <t>1.搭设部位:墙柱面活动脚手架</t>
  </si>
  <si>
    <t>1.周长1.2m内，支模高度3.6~4.6m</t>
  </si>
  <si>
    <t>圈梁</t>
  </si>
  <si>
    <t>1.支模高度:3.6~4.6m</t>
  </si>
  <si>
    <t>过梁</t>
  </si>
  <si>
    <t>1.过梁模板</t>
  </si>
  <si>
    <t>安装部分</t>
  </si>
  <si>
    <t>给排水工程</t>
  </si>
  <si>
    <t>卫生间</t>
  </si>
  <si>
    <t>地漏</t>
  </si>
  <si>
    <t xml:space="preserve">1.名称:地漏
2.材质:不锈钢
3.型号、规格:DN50
4.附件:含P型存水弯
5.备注:符合设计及规范要求
</t>
  </si>
  <si>
    <t>清扫口</t>
  </si>
  <si>
    <t xml:space="preserve">1.名称:清扫口
2.型号、规格:DN100
3.备注:符合设计及规范要求
</t>
  </si>
  <si>
    <t>洗手盆</t>
  </si>
  <si>
    <t xml:space="preserve">1.名称:台下式洗手盆
2.材质:陶瓷
3.组装形式:成套安装
4.附件名称、数量:含洗脸盆托架、角型阀(带铜活)DN15、螺纹管件DN15、金属软管DN15、S型存水弯DN50等附件
5.备注:符合设计及规范要求
</t>
  </si>
  <si>
    <t>套</t>
  </si>
  <si>
    <t>蹲便器</t>
  </si>
  <si>
    <r>
      <rPr>
        <sz val="10"/>
        <rFont val="宋体"/>
        <charset val="134"/>
      </rPr>
      <t>1.名称:蹲便器
2.材质:陶瓷
3.组装形式:成套安装
4.附件名称、数量:含蹲便器进水阀配件、角型阀(带铜活)DN15、坐便器盖板、金属软管DN15、螺纹管件DN15、S型存水弯DN100等附件
5.供应方式:</t>
    </r>
    <r>
      <rPr>
        <b/>
        <sz val="10"/>
        <rFont val="宋体"/>
        <charset val="134"/>
      </rPr>
      <t>蹲便器、感应器、30cm软管</t>
    </r>
    <r>
      <rPr>
        <sz val="10"/>
        <color rgb="FFFF0000"/>
        <rFont val="宋体"/>
        <charset val="134"/>
      </rPr>
      <t>【甲供】</t>
    </r>
    <r>
      <rPr>
        <sz val="10"/>
        <rFont val="宋体"/>
        <charset val="134"/>
      </rPr>
      <t xml:space="preserve">
6.备注:符合设计及规范要求</t>
    </r>
  </si>
  <si>
    <t>组</t>
  </si>
  <si>
    <t>小便器</t>
  </si>
  <si>
    <r>
      <rPr>
        <sz val="10"/>
        <rFont val="宋体"/>
        <charset val="134"/>
      </rPr>
      <t>1.名称:壁挂式小便器
2.材质:陶瓷
3.组装形式:成套安装
4.附件名称、数量:含小便器进水阀配件、角型阀(带铜活)DN15、感应开关、金属软管DN15、螺纹管件DN15、S型存水弯DN100等附件
5.供应方式:</t>
    </r>
    <r>
      <rPr>
        <b/>
        <sz val="10"/>
        <rFont val="宋体"/>
        <charset val="134"/>
      </rPr>
      <t>壁挂式小便器、感应器、30cm软管</t>
    </r>
    <r>
      <rPr>
        <sz val="10"/>
        <color rgb="FFFF0000"/>
        <rFont val="宋体"/>
        <charset val="134"/>
      </rPr>
      <t>【甲供】</t>
    </r>
    <r>
      <rPr>
        <sz val="10"/>
        <rFont val="宋体"/>
        <charset val="134"/>
      </rPr>
      <t xml:space="preserve">
6.备注:符合设计及规范要求</t>
    </r>
  </si>
  <si>
    <t>拖把池</t>
  </si>
  <si>
    <t>1.名称:拖把池
2.材质:陶瓷
3.组装形式:成套安装
4.附件名称、数量:含存水弯、螺纹管件、排水栓带链堵、排水接头等附件
5.备注:符合设计及规范要求</t>
  </si>
  <si>
    <t>坐便器</t>
  </si>
  <si>
    <r>
      <rPr>
        <sz val="10"/>
        <rFont val="宋体"/>
        <charset val="134"/>
      </rPr>
      <t>1.名称:坐便器
2.材质:陶瓷
3.组装形式:成套安装
4.附件名称、数量:含连体坐便器进水阀配件、角型阀(带铜活)DN15、坐便器盖板、金属软管DN15、螺纹管件DN15、S型存水弯DN100等附件
5.供应方式:</t>
    </r>
    <r>
      <rPr>
        <b/>
        <sz val="10"/>
        <rFont val="宋体"/>
        <charset val="134"/>
      </rPr>
      <t>坐便器、感应器、30cm软管</t>
    </r>
    <r>
      <rPr>
        <sz val="10"/>
        <color rgb="FFFF0000"/>
        <rFont val="宋体"/>
        <charset val="134"/>
      </rPr>
      <t>【甲供】</t>
    </r>
    <r>
      <rPr>
        <sz val="10"/>
        <rFont val="宋体"/>
        <charset val="134"/>
      </rPr>
      <t xml:space="preserve">
6.备注:符合设计及规范要求</t>
    </r>
  </si>
  <si>
    <t>残疾人洗手盆</t>
  </si>
  <si>
    <t xml:space="preserve">1.名称:残疾人洗手盆
2.材质:陶瓷
3.组装形式:成套安装
4.附件名称、数量:含洗脸盆托架、角型阀(带铜活)DN15、螺纹管件DN15、金属软管DN15、S型存水弯DN50等附件
5.备注:符合设计及规范要求
</t>
  </si>
  <si>
    <t>拖把池水龙头</t>
  </si>
  <si>
    <t xml:space="preserve">1.名称:拖把池水龙头
2.材质:不锈钢
3.安装方式:DN15
4.备注:符合设计及规范要求
</t>
  </si>
  <si>
    <t>台盆感应龙头</t>
  </si>
  <si>
    <t xml:space="preserve">1.名称:台盆感应龙头
2.材质:不锈钢
3.安装方式:DN15
4.备注:符合设计及规范要求
</t>
  </si>
  <si>
    <t>无障碍座便器扶手</t>
  </si>
  <si>
    <t xml:space="preserve">1.名称:无障碍座便器扶手
2.备注:符合设计及规范要求
</t>
  </si>
  <si>
    <t>无障碍洗手盘扶手</t>
  </si>
  <si>
    <t xml:space="preserve">1.名称:无障碍洗手盘扶手
2.备注:符合设计及规范要求
</t>
  </si>
  <si>
    <t>塑料管</t>
  </si>
  <si>
    <t>1.安装部位:室内
2.介质:给水
3.材质、规格:PPR冷水管(1.25MPa S5)DN15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</si>
  <si>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S5)DN20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</si>
  <si>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S5)DN25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</si>
  <si>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S5)DN32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</si>
  <si>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S5)DN50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</si>
  <si>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2.介质:给水
3.材质、规格:PPR冷水管(1.25MPa S5)DN65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</si>
  <si>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2.介质:污废水
3.名称:UPVC排水管
4.规格:DN100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</si>
  <si>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1.安装部位:室内
2.介质:污废水
3.名称:UPVC排水管
4.规格:DN50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</si>
  <si>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脚手架搭拆费</t>
  </si>
  <si>
    <t>项</t>
  </si>
  <si>
    <t>电气工程</t>
  </si>
  <si>
    <t>过道</t>
  </si>
  <si>
    <t>装饰灯</t>
  </si>
  <si>
    <t>1.名称:D4嵌入式筒灯
2.规格:15W
3.内容:按图纸及合同约定要求供应、安装、调试、灯具开孔、修边、与主配管连接的金属软管等所需的一切材料、辅材、工序等
4.其他:具体规格详见灯具物料表</t>
  </si>
  <si>
    <t>1.名称:D5嵌入式筒灯
2.规格:7W
3.内容:按图纸及合同约定要求供应、安装、调试、灯具开孔、修边、与主配管连接的金属软管等所需的一切材料、辅材、工序等
4.其他:具体规格详见灯具物料表</t>
  </si>
  <si>
    <t>1.名称:暗藏LED灯带
2.规格:10W/M
3.内容:按图纸及合同约定要求供应、安装、调试、灯具开孔、修边、含电源适配器及与主配管连接的金属软管等所需的一切材料、辅材、工序等
4.其他:具体规格详见灯具物料表</t>
  </si>
  <si>
    <t>插座</t>
  </si>
  <si>
    <t>1.名称:单相二三孔组合插座
2.规格:250V 10A 安全型
3.其他:含接地等所需的一切材料、辅材、工序等</t>
  </si>
  <si>
    <t>1.名称:单相二三孔组合插座
2.规格:250V 10A 安全防溅型
3.其他:含接地等所需的一切材料、辅材、工序等</t>
  </si>
  <si>
    <t>配线</t>
  </si>
  <si>
    <t>1.名称:绝缘电线
2.配线形式:综合考虑
3.规格:WDZ-BYJ-2.5
4.内容:按图纸及合同约定要求供应及敷设电线，包括接线端子、电线防护以及所需的一切辅材</t>
  </si>
  <si>
    <t>1.名称:绝缘电线
2.配线形式:综合考虑
3.规格:WDZ-BYJ-4
4.内容:按图纸及合同约定要求供应及敷设电线，包括接线端子、电线防护以及所需的一切辅材</t>
  </si>
  <si>
    <t>配管</t>
  </si>
  <si>
    <t>1.名称:镀锌电线管
2.规格:SC25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</si>
  <si>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1.名称:镀锌电线管
2.规格:JDG20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</si>
  <si>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1.名称:刚性难燃管
2.规格:PC20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</si>
  <si>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1.名称:D1嵌入式射灯
2.规格:7W
3.内容:按图纸及合同约定要求供应、安装、调试、灯具开孔、修边、与主配管连接的金属软管等所需的一切材料、辅材、工序等
4.其他:具体规格详见灯具物料表</t>
  </si>
  <si>
    <t>1.名称:D2嵌入式筒灯
2.规格:7W
3.内容:按图纸及合同约定要求供应、安装、调试、灯具开孔、修边、与主配管连接的金属软管等所需的一切材料、辅材、工序等
4.其他:具体规格详见灯具物料表</t>
  </si>
  <si>
    <t>1.名称:D3嵌入式筒灯
2.规格:12W
3.内容:按图纸及合同约定要求供应、安装、调试、灯具开孔、修边、与主配管连接的金属软管等所需的一切材料、辅材、工序等
4.其他:具体规格详见灯具物料表</t>
  </si>
  <si>
    <t>照明开关</t>
  </si>
  <si>
    <t>1.名称:单联翘板开关
2.规格:250V 10A</t>
  </si>
  <si>
    <t>1.名称:双联翘板开关
2.规格:250V 10A</t>
  </si>
  <si>
    <t>1.名称:三联翘板开关
2.规格:250V 10A</t>
  </si>
  <si>
    <t>1.名称:双联翘板开关（防溅型）
2.规格:250V 10A</t>
  </si>
  <si>
    <t>1.名称:三联翘板开关（防溅型）
2.规格:250V 10A</t>
  </si>
  <si>
    <t>七</t>
  </si>
  <si>
    <t>税金9%</t>
  </si>
  <si>
    <t>八</t>
  </si>
  <si>
    <t>合计</t>
  </si>
  <si>
    <t xml:space="preserve">备注：
1、本工程固定综合单价包干，综合单价中包括施工图所有内容的包工、包料（含损耗及辅材）、包机具、包质量、包备案、包报建、包安全、包文明施工、包施工措施费、包管理、包进度、包利润、包市场风险、包验收合格及合格验收资料、包税金、包保修、送检及包抽芯取样、包图纸等，满足本项目设计参数及项目技术要求，并通过政府验收。
</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</si>
</sst>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36">
    <font>
      <sz val="9"/>
      <color theme="1"/>
      <name val="??"/>
      <charset val="134"/>
      <scheme val="minor"/>
    </font>
    <font>
      <sz val="11"/>
      <color indexed="8"/>
      <name val="宋体"/>
      <charset val="134"/>
    </font>
    <font>
      <b/>
      <sz val="11"/>
      <color indexed="8"/>
      <name val="宋体"/>
      <charset val="134"/>
    </font>
    <font>
      <b/>
      <sz val="16"/>
      <color indexed="8"/>
      <name val="宋体"/>
      <charset val="134"/>
    </font>
    <font>
      <b/>
      <sz val="11"/>
      <name val="宋体"/>
      <charset val="134"/>
    </font>
    <font>
      <sz val="10"/>
      <name val="宋体"/>
      <charset val="134"/>
    </font>
    <font>
      <b/>
      <sz val="10"/>
      <name val="宋体"/>
      <charset val="134"/>
    </font>
    <font>
      <b/>
      <sz val="11"/>
      <color theme="1"/>
      <name val="??"/>
      <charset val="134"/>
      <scheme val="minor"/>
    </font>
    <font>
      <sz val="11"/>
      <color rgb="FF000000"/>
      <name val="宋体"/>
      <charset val="134"/>
    </font>
    <font>
      <sz val="12"/>
      <name val="宋体"/>
      <charset val="134"/>
    </font>
    <font>
      <b/>
      <sz val="14"/>
      <name val="宋体"/>
      <charset val="134"/>
    </font>
    <font>
      <sz val="11"/>
      <name val="仿宋"/>
      <charset val="134"/>
    </font>
    <font>
      <b/>
      <sz val="16"/>
      <name val="宋体"/>
      <charset val="134"/>
    </font>
    <font>
      <b/>
      <sz val="12"/>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Geneva"/>
      <charset val="0"/>
    </font>
    <font>
      <sz val="10"/>
      <color rgb="FFFF0000"/>
      <name val="宋体"/>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4" borderId="13" applyNumberFormat="0" applyAlignment="0" applyProtection="0">
      <alignment vertical="center"/>
    </xf>
    <xf numFmtId="0" fontId="24" fillId="5" borderId="14" applyNumberFormat="0" applyAlignment="0" applyProtection="0">
      <alignment vertical="center"/>
    </xf>
    <xf numFmtId="0" fontId="25" fillId="5" borderId="13" applyNumberFormat="0" applyAlignment="0" applyProtection="0">
      <alignment vertical="center"/>
    </xf>
    <xf numFmtId="0" fontId="26" fillId="6"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xf numFmtId="0" fontId="34" fillId="0" borderId="0">
      <alignment vertical="center"/>
    </xf>
  </cellStyleXfs>
  <cellXfs count="63">
    <xf numFmtId="0" fontId="0" fillId="0" borderId="0" xfId="49"/>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49" applyFont="1" applyFill="1" applyAlignment="1"/>
    <xf numFmtId="176" fontId="1" fillId="0" borderId="0" xfId="0" applyNumberFormat="1" applyFont="1" applyFill="1" applyBorder="1" applyAlignme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3" xfId="49" applyFont="1" applyFill="1" applyBorder="1" applyAlignment="1">
      <alignment horizontal="left" vertical="center" wrapText="1"/>
    </xf>
    <xf numFmtId="0" fontId="5" fillId="2" borderId="3" xfId="49" applyFont="1" applyFill="1" applyBorder="1" applyAlignment="1">
      <alignment horizontal="right" vertical="center" wrapText="1"/>
    </xf>
    <xf numFmtId="176" fontId="6" fillId="0" borderId="1" xfId="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right" vertical="center" wrapText="1"/>
    </xf>
    <xf numFmtId="0" fontId="6" fillId="2" borderId="3" xfId="49" applyFont="1" applyFill="1" applyBorder="1" applyAlignment="1">
      <alignment horizontal="left" vertical="center" wrapText="1"/>
    </xf>
    <xf numFmtId="0" fontId="5" fillId="2" borderId="3" xfId="49" applyFont="1" applyFill="1" applyBorder="1" applyAlignment="1">
      <alignment horizontal="center" vertical="center" wrapText="1"/>
    </xf>
    <xf numFmtId="0" fontId="5" fillId="2" borderId="3" xfId="49"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righ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Font="1" applyFill="1" applyAlignment="1">
      <alignment vertical="center"/>
    </xf>
    <xf numFmtId="178" fontId="2" fillId="0" borderId="0" xfId="0" applyNumberFormat="1" applyFont="1" applyFill="1" applyBorder="1" applyAlignment="1">
      <alignment vertical="center"/>
    </xf>
    <xf numFmtId="177" fontId="6" fillId="0" borderId="1" xfId="50" applyNumberFormat="1"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8" fillId="0" borderId="0" xfId="0" applyFont="1" applyFill="1" applyAlignment="1">
      <alignment horizontal="left" vertical="top" wrapText="1"/>
    </xf>
    <xf numFmtId="0" fontId="1" fillId="0" borderId="0" xfId="0" applyFont="1" applyFill="1" applyAlignment="1">
      <alignment horizontal="left" vertical="top"/>
    </xf>
    <xf numFmtId="176" fontId="1" fillId="0" borderId="0" xfId="0" applyNumberFormat="1" applyFont="1" applyFill="1" applyAlignment="1">
      <alignment horizontal="left" vertical="top"/>
    </xf>
    <xf numFmtId="0" fontId="2"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0" xfId="0" applyFont="1" applyFill="1" applyAlignment="1">
      <alignment horizontal="left" vertical="center" wrapText="1"/>
    </xf>
    <xf numFmtId="0" fontId="9" fillId="0" borderId="0" xfId="0" applyFont="1" applyFill="1" applyAlignment="1">
      <alignment vertical="center"/>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178" fontId="9" fillId="0" borderId="1" xfId="0" applyNumberFormat="1" applyFont="1" applyFill="1" applyBorder="1" applyAlignment="1">
      <alignment vertical="center"/>
    </xf>
    <xf numFmtId="178" fontId="9" fillId="0" borderId="0" xfId="0" applyNumberFormat="1" applyFont="1" applyFill="1" applyAlignment="1">
      <alignment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四季丽晶公寓报价"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160020</xdr:colOff>
      <xdr:row>0</xdr:row>
      <xdr:rowOff>546100</xdr:rowOff>
    </xdr:from>
    <xdr:to>
      <xdr:col>17</xdr:col>
      <xdr:colOff>381000</xdr:colOff>
      <xdr:row>8</xdr:row>
      <xdr:rowOff>127000</xdr:rowOff>
    </xdr:to>
    <xdr:pic>
      <xdr:nvPicPr>
        <xdr:cNvPr id="2" name="图片 1"/>
        <xdr:cNvPicPr>
          <a:picLocks noChangeAspect="1"/>
        </xdr:cNvPicPr>
      </xdr:nvPicPr>
      <xdr:blipFill>
        <a:blip r:embed="rId1"/>
        <a:stretch>
          <a:fillRect/>
        </a:stretch>
      </xdr:blipFill>
      <xdr:spPr>
        <a:xfrm>
          <a:off x="8641080" y="546100"/>
          <a:ext cx="5707380" cy="281940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view="pageBreakPreview" zoomScaleNormal="100" workbookViewId="0">
      <selection activeCell="I28" sqref="I27:I28"/>
    </sheetView>
  </sheetViews>
  <sheetFormatPr defaultColWidth="9" defaultRowHeight="15.6" outlineLevelRow="7" outlineLevelCol="4"/>
  <cols>
    <col min="1" max="1" width="6.875" style="49" customWidth="1"/>
    <col min="2" max="2" width="34.375" style="49" customWidth="1"/>
    <col min="3" max="4" width="33.25" style="49" customWidth="1"/>
    <col min="5" max="5" width="13.375" style="49" customWidth="1"/>
    <col min="6" max="16384" width="9" style="49"/>
  </cols>
  <sheetData>
    <row r="1" s="49" customFormat="1" ht="88" customHeight="1" spans="1:5">
      <c r="A1" s="50" t="s">
        <v>0</v>
      </c>
      <c r="B1" s="50"/>
      <c r="C1" s="50"/>
      <c r="D1" s="50"/>
      <c r="E1" s="50"/>
    </row>
    <row r="2" s="49" customFormat="1" ht="81" customHeight="1" spans="1:5">
      <c r="A2" s="51" t="s">
        <v>1</v>
      </c>
      <c r="B2" s="51" t="s">
        <v>2</v>
      </c>
      <c r="C2" s="51" t="s">
        <v>3</v>
      </c>
      <c r="D2" s="52" t="s">
        <v>4</v>
      </c>
      <c r="E2" s="52" t="s">
        <v>5</v>
      </c>
    </row>
    <row r="3" s="49" customFormat="1" ht="86" customHeight="1" spans="1:5">
      <c r="A3" s="53">
        <v>1</v>
      </c>
      <c r="B3" s="46" t="s">
        <v>6</v>
      </c>
      <c r="C3" s="54">
        <f>精装修部分!G152</f>
        <v>755287.96</v>
      </c>
      <c r="D3" s="54">
        <f>C3*(1-6.48%)</f>
        <v>706345.3</v>
      </c>
      <c r="E3" s="54"/>
    </row>
    <row r="4" s="49" customFormat="1" ht="52" hidden="1" customHeight="1" spans="1:5">
      <c r="A4" s="55" t="s">
        <v>7</v>
      </c>
      <c r="B4" s="56"/>
      <c r="C4" s="57"/>
      <c r="D4" s="58" t="s">
        <v>8</v>
      </c>
      <c r="E4" s="59"/>
    </row>
    <row r="5" s="49" customFormat="1" ht="52" hidden="1" customHeight="1" spans="1:5">
      <c r="A5" s="60"/>
      <c r="B5" s="61"/>
      <c r="C5" s="62"/>
      <c r="D5" s="58" t="s">
        <v>9</v>
      </c>
      <c r="E5" s="59"/>
    </row>
    <row r="6" hidden="1"/>
    <row r="7" s="49" customFormat="1" hidden="1" spans="4:5">
      <c r="D7" s="59">
        <f>D3/1.09</f>
        <v>648023.21</v>
      </c>
      <c r="E7" s="59"/>
    </row>
    <row r="8" s="49" customFormat="1" hidden="1" spans="4:5">
      <c r="D8" s="59">
        <f>D3*0.09</f>
        <v>63571.08</v>
      </c>
      <c r="E8" s="59"/>
    </row>
  </sheetData>
  <mergeCells count="2">
    <mergeCell ref="A1:E1"/>
    <mergeCell ref="A4:C5"/>
  </mergeCells>
  <pageMargins left="0.75" right="0.75" top="1" bottom="1" header="0.5" footer="0.5"/>
  <pageSetup paperSize="9" scale="74"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A14" sqref="A13:A14"/>
    </sheetView>
  </sheetViews>
  <sheetFormatPr defaultColWidth="11" defaultRowHeight="33" customHeight="1"/>
  <cols>
    <col min="1" max="1" width="120" style="44" customWidth="1"/>
    <col min="2" max="32" width="11.2604166666667" style="43"/>
    <col min="33" max="16384" width="11" style="43"/>
  </cols>
  <sheetData>
    <row r="1" s="43" customFormat="1" ht="43" customHeight="1" spans="1:1">
      <c r="A1" s="45" t="s">
        <v>10</v>
      </c>
    </row>
    <row r="2" s="43" customFormat="1" ht="44" customHeight="1" spans="1:1">
      <c r="A2" s="46" t="s">
        <v>11</v>
      </c>
    </row>
    <row r="3" s="43" customFormat="1" ht="108" customHeight="1" spans="1:1">
      <c r="A3" s="47" t="s">
        <v>12</v>
      </c>
    </row>
    <row r="4" s="43" customFormat="1" ht="42" customHeight="1" spans="1:1">
      <c r="A4" s="46" t="s">
        <v>13</v>
      </c>
    </row>
    <row r="5" s="43" customFormat="1" ht="42" customHeight="1" spans="1:1">
      <c r="A5" s="46" t="s">
        <v>14</v>
      </c>
    </row>
    <row r="6" s="43" customFormat="1" ht="42" customHeight="1" spans="1:1">
      <c r="A6" s="46" t="s">
        <v>15</v>
      </c>
    </row>
    <row r="7" s="43" customFormat="1" customHeight="1" spans="1:10">
      <c r="A7" s="48"/>
      <c r="B7" s="48"/>
      <c r="C7" s="48"/>
      <c r="D7" s="48"/>
      <c r="E7" s="48"/>
      <c r="F7" s="48"/>
      <c r="G7" s="48"/>
      <c r="H7" s="48"/>
      <c r="I7" s="48"/>
      <c r="J7" s="48"/>
    </row>
    <row r="8" s="43" customFormat="1" customHeight="1" spans="1:1">
      <c r="A8" s="44"/>
    </row>
    <row r="9" s="43"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54"/>
  <sheetViews>
    <sheetView view="pageBreakPreview" zoomScale="85" zoomScaleNormal="100" workbookViewId="0">
      <pane xSplit="2" ySplit="2" topLeftCell="C148" activePane="bottomRight" state="frozen"/>
      <selection/>
      <selection pane="topRight"/>
      <selection pane="bottomLeft"/>
      <selection pane="bottomRight" activeCell="K152" sqref="K152"/>
    </sheetView>
  </sheetViews>
  <sheetFormatPr defaultColWidth="9" defaultRowHeight="14.4"/>
  <cols>
    <col min="1" max="1" width="8.80208333333333" style="3" customWidth="1"/>
    <col min="2" max="2" width="21.7604166666667" style="1" customWidth="1"/>
    <col min="3" max="3" width="61.3020833333333" style="1" customWidth="1"/>
    <col min="4" max="4" width="6.375" style="1" customWidth="1"/>
    <col min="5" max="5" width="11" style="1" customWidth="1"/>
    <col min="6" max="6" width="19.6041666666667" style="1" customWidth="1"/>
    <col min="7" max="7" width="19.6041666666667" style="4" customWidth="1"/>
    <col min="8" max="8" width="13.5208333333333" style="1" customWidth="1"/>
    <col min="9" max="9" width="14.875" style="3"/>
    <col min="10" max="12" width="14" style="3" customWidth="1"/>
    <col min="13" max="16384" width="9" style="3"/>
  </cols>
  <sheetData>
    <row r="1" s="1" customFormat="1" ht="40" customHeight="1" spans="1:8">
      <c r="A1" s="5" t="s">
        <v>16</v>
      </c>
      <c r="B1" s="5"/>
      <c r="C1" s="5"/>
      <c r="D1" s="5"/>
      <c r="E1" s="5"/>
      <c r="F1" s="5"/>
      <c r="G1" s="6"/>
      <c r="H1" s="5"/>
    </row>
    <row r="2" s="1" customFormat="1" ht="45" customHeight="1" spans="1:8">
      <c r="A2" s="7" t="s">
        <v>1</v>
      </c>
      <c r="B2" s="8" t="s">
        <v>17</v>
      </c>
      <c r="C2" s="7" t="s">
        <v>18</v>
      </c>
      <c r="D2" s="8" t="s">
        <v>19</v>
      </c>
      <c r="E2" s="9" t="s">
        <v>20</v>
      </c>
      <c r="F2" s="9" t="s">
        <v>21</v>
      </c>
      <c r="G2" s="10" t="s">
        <v>22</v>
      </c>
      <c r="H2" s="11" t="s">
        <v>23</v>
      </c>
    </row>
    <row r="3" s="1" customFormat="1" ht="32" customHeight="1" spans="1:8">
      <c r="A3" s="12"/>
      <c r="B3" s="13" t="s">
        <v>24</v>
      </c>
      <c r="C3" s="14"/>
      <c r="D3" s="14"/>
      <c r="E3" s="15"/>
      <c r="F3" s="15"/>
      <c r="G3" s="16"/>
      <c r="H3" s="17"/>
    </row>
    <row r="4" s="1" customFormat="1" ht="30" customHeight="1" outlineLevel="1" collapsed="1" spans="1:8">
      <c r="A4" s="18" t="s">
        <v>25</v>
      </c>
      <c r="B4" s="19" t="s">
        <v>26</v>
      </c>
      <c r="C4" s="19"/>
      <c r="D4" s="19"/>
      <c r="E4" s="20"/>
      <c r="F4" s="20"/>
      <c r="G4" s="16"/>
      <c r="H4" s="17"/>
    </row>
    <row r="5" s="2" customFormat="1" ht="31" customHeight="1" outlineLevel="1" spans="1:8">
      <c r="A5" s="12"/>
      <c r="B5" s="21" t="s">
        <v>27</v>
      </c>
      <c r="C5" s="14"/>
      <c r="D5" s="14"/>
      <c r="E5" s="15"/>
      <c r="F5" s="15"/>
      <c r="G5" s="16"/>
      <c r="H5" s="17"/>
    </row>
    <row r="6" s="1" customFormat="1" ht="96" outlineLevel="1" spans="1:8">
      <c r="A6" s="12">
        <v>1</v>
      </c>
      <c r="B6" s="14" t="s">
        <v>28</v>
      </c>
      <c r="C6" s="14" t="s">
        <v>29</v>
      </c>
      <c r="D6" s="22" t="s">
        <v>30</v>
      </c>
      <c r="E6" s="23">
        <v>306.18</v>
      </c>
      <c r="F6" s="22">
        <v>61.6</v>
      </c>
      <c r="G6" s="24">
        <f t="shared" ref="G6:G69" si="0">F6*E6</f>
        <v>18860.69</v>
      </c>
      <c r="H6" s="17"/>
    </row>
    <row r="7" s="1" customFormat="1" ht="48" outlineLevel="1" spans="1:8">
      <c r="A7" s="12">
        <v>2</v>
      </c>
      <c r="B7" s="14" t="s">
        <v>31</v>
      </c>
      <c r="C7" s="14" t="s">
        <v>32</v>
      </c>
      <c r="D7" s="22" t="s">
        <v>33</v>
      </c>
      <c r="E7" s="23">
        <v>17.8</v>
      </c>
      <c r="F7" s="22">
        <v>267.08</v>
      </c>
      <c r="G7" s="24">
        <f t="shared" si="0"/>
        <v>4754.02</v>
      </c>
      <c r="H7" s="17"/>
    </row>
    <row r="8" s="1" customFormat="1" ht="33" customHeight="1" outlineLevel="1" spans="1:8">
      <c r="A8" s="12"/>
      <c r="B8" s="21" t="s">
        <v>34</v>
      </c>
      <c r="C8" s="14"/>
      <c r="D8" s="14"/>
      <c r="E8" s="22"/>
      <c r="F8" s="22"/>
      <c r="G8" s="24"/>
      <c r="H8" s="17"/>
    </row>
    <row r="9" s="1" customFormat="1" ht="72" outlineLevel="1" spans="1:8">
      <c r="A9" s="12">
        <v>3</v>
      </c>
      <c r="B9" s="14" t="s">
        <v>35</v>
      </c>
      <c r="C9" s="14" t="s">
        <v>36</v>
      </c>
      <c r="D9" s="22" t="s">
        <v>30</v>
      </c>
      <c r="E9" s="23">
        <v>127.18</v>
      </c>
      <c r="F9" s="22">
        <v>112.72</v>
      </c>
      <c r="G9" s="24">
        <f t="shared" si="0"/>
        <v>14335.73</v>
      </c>
      <c r="H9" s="17"/>
    </row>
    <row r="10" s="1" customFormat="1" ht="48" outlineLevel="1" spans="1:8">
      <c r="A10" s="12">
        <v>4</v>
      </c>
      <c r="B10" s="14" t="s">
        <v>37</v>
      </c>
      <c r="C10" s="14" t="s">
        <v>38</v>
      </c>
      <c r="D10" s="22" t="s">
        <v>30</v>
      </c>
      <c r="E10" s="23">
        <v>31.89</v>
      </c>
      <c r="F10" s="22">
        <v>63.28</v>
      </c>
      <c r="G10" s="24">
        <f t="shared" si="0"/>
        <v>2018</v>
      </c>
      <c r="H10" s="17"/>
    </row>
    <row r="11" s="1" customFormat="1" ht="48" outlineLevel="1" spans="1:8">
      <c r="A11" s="12">
        <v>5</v>
      </c>
      <c r="B11" s="14" t="s">
        <v>39</v>
      </c>
      <c r="C11" s="14" t="s">
        <v>38</v>
      </c>
      <c r="D11" s="22" t="s">
        <v>30</v>
      </c>
      <c r="E11" s="23">
        <v>6.17</v>
      </c>
      <c r="F11" s="22">
        <v>65.41</v>
      </c>
      <c r="G11" s="24">
        <f t="shared" si="0"/>
        <v>403.58</v>
      </c>
      <c r="H11" s="17"/>
    </row>
    <row r="12" s="1" customFormat="1" ht="60" outlineLevel="1" spans="1:8">
      <c r="A12" s="12">
        <v>6</v>
      </c>
      <c r="B12" s="14" t="s">
        <v>40</v>
      </c>
      <c r="C12" s="14" t="s">
        <v>41</v>
      </c>
      <c r="D12" s="22" t="s">
        <v>30</v>
      </c>
      <c r="E12" s="23">
        <v>165.24</v>
      </c>
      <c r="F12" s="22">
        <v>50</v>
      </c>
      <c r="G12" s="24">
        <f t="shared" si="0"/>
        <v>8262</v>
      </c>
      <c r="H12" s="17"/>
    </row>
    <row r="13" s="1" customFormat="1" ht="72" outlineLevel="1" spans="1:8">
      <c r="A13" s="12">
        <v>7</v>
      </c>
      <c r="B13" s="14" t="s">
        <v>35</v>
      </c>
      <c r="C13" s="14" t="s">
        <v>42</v>
      </c>
      <c r="D13" s="22" t="s">
        <v>30</v>
      </c>
      <c r="E13" s="23">
        <v>81.31</v>
      </c>
      <c r="F13" s="22">
        <v>289.05</v>
      </c>
      <c r="G13" s="24">
        <f t="shared" si="0"/>
        <v>23502.66</v>
      </c>
      <c r="H13" s="17"/>
    </row>
    <row r="14" s="1" customFormat="1" ht="72" outlineLevel="1" spans="1:8">
      <c r="A14" s="12">
        <v>8</v>
      </c>
      <c r="B14" s="14" t="s">
        <v>43</v>
      </c>
      <c r="C14" s="14" t="s">
        <v>44</v>
      </c>
      <c r="D14" s="22" t="s">
        <v>30</v>
      </c>
      <c r="E14" s="23">
        <v>17.17</v>
      </c>
      <c r="F14" s="22">
        <v>442.15</v>
      </c>
      <c r="G14" s="24">
        <f t="shared" si="0"/>
        <v>7591.72</v>
      </c>
      <c r="H14" s="17"/>
    </row>
    <row r="15" s="1" customFormat="1" ht="72" outlineLevel="1" spans="1:8">
      <c r="A15" s="12">
        <v>9</v>
      </c>
      <c r="B15" s="14" t="s">
        <v>45</v>
      </c>
      <c r="C15" s="14" t="s">
        <v>46</v>
      </c>
      <c r="D15" s="22" t="s">
        <v>30</v>
      </c>
      <c r="E15" s="23">
        <v>17.17</v>
      </c>
      <c r="F15" s="22">
        <v>50.01</v>
      </c>
      <c r="G15" s="24">
        <f t="shared" si="0"/>
        <v>858.67</v>
      </c>
      <c r="H15" s="17"/>
    </row>
    <row r="16" s="1" customFormat="1" ht="84" outlineLevel="1" spans="1:8">
      <c r="A16" s="12">
        <v>10</v>
      </c>
      <c r="B16" s="14" t="s">
        <v>47</v>
      </c>
      <c r="C16" s="14" t="s">
        <v>48</v>
      </c>
      <c r="D16" s="22" t="s">
        <v>30</v>
      </c>
      <c r="E16" s="23">
        <v>225.66</v>
      </c>
      <c r="F16" s="22">
        <v>204.74</v>
      </c>
      <c r="G16" s="24">
        <f t="shared" si="0"/>
        <v>46201.63</v>
      </c>
      <c r="H16" s="17"/>
    </row>
    <row r="17" s="1" customFormat="1" ht="33" customHeight="1" outlineLevel="1" spans="1:8">
      <c r="A17" s="12"/>
      <c r="B17" s="21" t="s">
        <v>49</v>
      </c>
      <c r="C17" s="14"/>
      <c r="D17" s="14"/>
      <c r="E17" s="22"/>
      <c r="F17" s="22"/>
      <c r="G17" s="24"/>
      <c r="H17" s="17"/>
    </row>
    <row r="18" s="1" customFormat="1" ht="72" outlineLevel="1" spans="1:8">
      <c r="A18" s="12">
        <v>11</v>
      </c>
      <c r="B18" s="14" t="s">
        <v>50</v>
      </c>
      <c r="C18" s="14" t="s">
        <v>51</v>
      </c>
      <c r="D18" s="22" t="s">
        <v>33</v>
      </c>
      <c r="E18" s="23">
        <v>6.55</v>
      </c>
      <c r="F18" s="22">
        <v>144.58</v>
      </c>
      <c r="G18" s="24">
        <f t="shared" si="0"/>
        <v>947</v>
      </c>
      <c r="H18" s="17"/>
    </row>
    <row r="19" s="1" customFormat="1" ht="60" outlineLevel="1" spans="1:8">
      <c r="A19" s="12">
        <v>12</v>
      </c>
      <c r="B19" s="14" t="s">
        <v>45</v>
      </c>
      <c r="C19" s="14" t="s">
        <v>52</v>
      </c>
      <c r="D19" s="22" t="s">
        <v>30</v>
      </c>
      <c r="E19" s="23">
        <v>7.93</v>
      </c>
      <c r="F19" s="22">
        <v>72.98</v>
      </c>
      <c r="G19" s="24">
        <f t="shared" si="0"/>
        <v>578.73</v>
      </c>
      <c r="H19" s="17"/>
    </row>
    <row r="20" s="1" customFormat="1" ht="37" customHeight="1" outlineLevel="1" spans="1:8">
      <c r="A20" s="12"/>
      <c r="B20" s="21" t="s">
        <v>53</v>
      </c>
      <c r="C20" s="14"/>
      <c r="D20" s="14"/>
      <c r="E20" s="22"/>
      <c r="F20" s="22"/>
      <c r="G20" s="24">
        <f t="shared" si="0"/>
        <v>0</v>
      </c>
      <c r="H20" s="17"/>
    </row>
    <row r="21" s="1" customFormat="1" ht="84" outlineLevel="1" spans="1:8">
      <c r="A21" s="12">
        <v>13</v>
      </c>
      <c r="B21" s="14" t="s">
        <v>54</v>
      </c>
      <c r="C21" s="14" t="s">
        <v>55</v>
      </c>
      <c r="D21" s="22" t="s">
        <v>56</v>
      </c>
      <c r="E21" s="23">
        <v>2</v>
      </c>
      <c r="F21" s="22">
        <v>3477.3</v>
      </c>
      <c r="G21" s="24">
        <f t="shared" si="0"/>
        <v>6954.6</v>
      </c>
      <c r="H21" s="17"/>
    </row>
    <row r="22" s="1" customFormat="1" ht="30" customHeight="1" outlineLevel="1" collapsed="1" spans="1:8">
      <c r="A22" s="18" t="s">
        <v>57</v>
      </c>
      <c r="B22" s="19" t="s">
        <v>58</v>
      </c>
      <c r="C22" s="19"/>
      <c r="D22" s="19"/>
      <c r="E22" s="20"/>
      <c r="F22" s="20"/>
      <c r="G22" s="16"/>
      <c r="H22" s="17"/>
    </row>
    <row r="23" s="1" customFormat="1" ht="35" customHeight="1" outlineLevel="1" spans="1:8">
      <c r="A23" s="12"/>
      <c r="B23" s="21" t="s">
        <v>27</v>
      </c>
      <c r="C23" s="14"/>
      <c r="D23" s="14"/>
      <c r="E23" s="22"/>
      <c r="F23" s="22"/>
      <c r="G23" s="24"/>
      <c r="H23" s="17"/>
    </row>
    <row r="24" s="1" customFormat="1" ht="96" outlineLevel="1" spans="1:8">
      <c r="A24" s="12">
        <v>14</v>
      </c>
      <c r="B24" s="14" t="s">
        <v>59</v>
      </c>
      <c r="C24" s="14" t="s">
        <v>60</v>
      </c>
      <c r="D24" s="22" t="s">
        <v>30</v>
      </c>
      <c r="E24" s="23">
        <v>24.56</v>
      </c>
      <c r="F24" s="22">
        <v>373.65</v>
      </c>
      <c r="G24" s="24">
        <f t="shared" si="0"/>
        <v>9176.84</v>
      </c>
      <c r="H24" s="17"/>
    </row>
    <row r="25" s="1" customFormat="1" ht="96" outlineLevel="1" spans="1:8">
      <c r="A25" s="12">
        <v>15</v>
      </c>
      <c r="B25" s="14" t="s">
        <v>59</v>
      </c>
      <c r="C25" s="14" t="s">
        <v>61</v>
      </c>
      <c r="D25" s="22" t="s">
        <v>30</v>
      </c>
      <c r="E25" s="23">
        <v>9.58</v>
      </c>
      <c r="F25" s="22">
        <v>434.4</v>
      </c>
      <c r="G25" s="24">
        <f t="shared" si="0"/>
        <v>4161.55</v>
      </c>
      <c r="H25" s="17"/>
    </row>
    <row r="26" s="1" customFormat="1" ht="96" outlineLevel="1" spans="1:8">
      <c r="A26" s="12">
        <v>16</v>
      </c>
      <c r="B26" s="14" t="s">
        <v>59</v>
      </c>
      <c r="C26" s="14" t="s">
        <v>62</v>
      </c>
      <c r="D26" s="22" t="s">
        <v>30</v>
      </c>
      <c r="E26" s="23">
        <v>4.47</v>
      </c>
      <c r="F26" s="22">
        <v>434.4</v>
      </c>
      <c r="G26" s="24">
        <f t="shared" si="0"/>
        <v>1941.77</v>
      </c>
      <c r="H26" s="17"/>
    </row>
    <row r="27" s="1" customFormat="1" ht="38" customHeight="1" outlineLevel="1" spans="1:8">
      <c r="A27" s="12"/>
      <c r="B27" s="21" t="s">
        <v>34</v>
      </c>
      <c r="C27" s="14"/>
      <c r="D27" s="14"/>
      <c r="E27" s="22"/>
      <c r="F27" s="22"/>
      <c r="G27" s="24"/>
      <c r="H27" s="17"/>
    </row>
    <row r="28" s="1" customFormat="1" ht="72" outlineLevel="1" spans="1:8">
      <c r="A28" s="12">
        <v>17</v>
      </c>
      <c r="B28" s="14" t="s">
        <v>35</v>
      </c>
      <c r="C28" s="14" t="s">
        <v>36</v>
      </c>
      <c r="D28" s="22" t="s">
        <v>30</v>
      </c>
      <c r="E28" s="23">
        <v>37.63</v>
      </c>
      <c r="F28" s="22">
        <v>112.72</v>
      </c>
      <c r="G28" s="24">
        <f t="shared" si="0"/>
        <v>4241.65</v>
      </c>
      <c r="H28" s="17"/>
    </row>
    <row r="29" s="1" customFormat="1" ht="48" outlineLevel="1" spans="1:8">
      <c r="A29" s="12">
        <v>18</v>
      </c>
      <c r="B29" s="14" t="s">
        <v>37</v>
      </c>
      <c r="C29" s="14" t="s">
        <v>38</v>
      </c>
      <c r="D29" s="22" t="s">
        <v>30</v>
      </c>
      <c r="E29" s="23">
        <v>21.52</v>
      </c>
      <c r="F29" s="22">
        <v>63.28</v>
      </c>
      <c r="G29" s="24">
        <f t="shared" si="0"/>
        <v>1361.79</v>
      </c>
      <c r="H29" s="17"/>
    </row>
    <row r="30" s="1" customFormat="1" ht="60" outlineLevel="1" spans="1:8">
      <c r="A30" s="12">
        <v>19</v>
      </c>
      <c r="B30" s="14" t="s">
        <v>40</v>
      </c>
      <c r="C30" s="14" t="s">
        <v>63</v>
      </c>
      <c r="D30" s="22" t="s">
        <v>30</v>
      </c>
      <c r="E30" s="23">
        <v>59.15</v>
      </c>
      <c r="F30" s="22">
        <v>50</v>
      </c>
      <c r="G30" s="24">
        <f t="shared" si="0"/>
        <v>2957.5</v>
      </c>
      <c r="H30" s="17"/>
    </row>
    <row r="31" s="1" customFormat="1" ht="84" outlineLevel="1" spans="1:8">
      <c r="A31" s="12">
        <v>20</v>
      </c>
      <c r="B31" s="14" t="s">
        <v>47</v>
      </c>
      <c r="C31" s="14" t="s">
        <v>48</v>
      </c>
      <c r="D31" s="22" t="s">
        <v>30</v>
      </c>
      <c r="E31" s="23">
        <v>37.63</v>
      </c>
      <c r="F31" s="22">
        <v>204.74</v>
      </c>
      <c r="G31" s="24">
        <f t="shared" si="0"/>
        <v>7704.37</v>
      </c>
      <c r="H31" s="17"/>
    </row>
    <row r="32" s="1" customFormat="1" ht="37" customHeight="1" outlineLevel="1" spans="1:8">
      <c r="A32" s="12"/>
      <c r="B32" s="21" t="s">
        <v>49</v>
      </c>
      <c r="C32" s="14"/>
      <c r="D32" s="14"/>
      <c r="E32" s="22"/>
      <c r="F32" s="22"/>
      <c r="G32" s="24"/>
      <c r="H32" s="17"/>
    </row>
    <row r="33" s="1" customFormat="1" ht="72" outlineLevel="1" spans="1:8">
      <c r="A33" s="12">
        <v>21</v>
      </c>
      <c r="B33" s="14" t="s">
        <v>64</v>
      </c>
      <c r="C33" s="14" t="s">
        <v>65</v>
      </c>
      <c r="D33" s="22" t="s">
        <v>30</v>
      </c>
      <c r="E33" s="23">
        <v>59.61</v>
      </c>
      <c r="F33" s="22">
        <v>295.31</v>
      </c>
      <c r="G33" s="24">
        <f t="shared" si="0"/>
        <v>17603.43</v>
      </c>
      <c r="H33" s="17"/>
    </row>
    <row r="34" s="1" customFormat="1" ht="60" outlineLevel="1" spans="1:8">
      <c r="A34" s="12">
        <v>22</v>
      </c>
      <c r="B34" s="14" t="s">
        <v>64</v>
      </c>
      <c r="C34" s="14" t="s">
        <v>66</v>
      </c>
      <c r="D34" s="22" t="s">
        <v>30</v>
      </c>
      <c r="E34" s="23">
        <v>25</v>
      </c>
      <c r="F34" s="22">
        <v>67.19</v>
      </c>
      <c r="G34" s="24">
        <f t="shared" si="0"/>
        <v>1679.75</v>
      </c>
      <c r="H34" s="17"/>
    </row>
    <row r="35" s="1" customFormat="1" ht="60" outlineLevel="1" spans="1:8">
      <c r="A35" s="12">
        <v>23</v>
      </c>
      <c r="B35" s="14" t="s">
        <v>45</v>
      </c>
      <c r="C35" s="14" t="s">
        <v>52</v>
      </c>
      <c r="D35" s="22" t="s">
        <v>30</v>
      </c>
      <c r="E35" s="23">
        <v>25</v>
      </c>
      <c r="F35" s="22">
        <v>72.98</v>
      </c>
      <c r="G35" s="24">
        <f t="shared" si="0"/>
        <v>1824.5</v>
      </c>
      <c r="H35" s="17"/>
    </row>
    <row r="36" s="1" customFormat="1" ht="72" outlineLevel="1" spans="1:8">
      <c r="A36" s="12">
        <v>24</v>
      </c>
      <c r="B36" s="14" t="s">
        <v>67</v>
      </c>
      <c r="C36" s="14" t="s">
        <v>68</v>
      </c>
      <c r="D36" s="22" t="s">
        <v>30</v>
      </c>
      <c r="E36" s="23">
        <v>1.29</v>
      </c>
      <c r="F36" s="22">
        <v>344.39</v>
      </c>
      <c r="G36" s="24">
        <f t="shared" si="0"/>
        <v>444.26</v>
      </c>
      <c r="H36" s="17"/>
    </row>
    <row r="37" s="1" customFormat="1" ht="132" outlineLevel="1" spans="1:8">
      <c r="A37" s="12">
        <v>25</v>
      </c>
      <c r="B37" s="14" t="s">
        <v>69</v>
      </c>
      <c r="C37" s="14" t="s">
        <v>70</v>
      </c>
      <c r="D37" s="22" t="s">
        <v>71</v>
      </c>
      <c r="E37" s="23">
        <v>1</v>
      </c>
      <c r="F37" s="22">
        <v>3141.96</v>
      </c>
      <c r="G37" s="24">
        <f t="shared" si="0"/>
        <v>3141.96</v>
      </c>
      <c r="H37" s="17"/>
    </row>
    <row r="38" s="1" customFormat="1" ht="132" outlineLevel="1" spans="1:8">
      <c r="A38" s="12">
        <v>26</v>
      </c>
      <c r="B38" s="14" t="s">
        <v>69</v>
      </c>
      <c r="C38" s="14" t="s">
        <v>72</v>
      </c>
      <c r="D38" s="22" t="s">
        <v>71</v>
      </c>
      <c r="E38" s="23">
        <v>1</v>
      </c>
      <c r="F38" s="22">
        <v>2632.5</v>
      </c>
      <c r="G38" s="24">
        <f t="shared" si="0"/>
        <v>2632.5</v>
      </c>
      <c r="H38" s="17"/>
    </row>
    <row r="39" s="1" customFormat="1" ht="32" customHeight="1" outlineLevel="1" spans="1:8">
      <c r="A39" s="12"/>
      <c r="B39" s="21" t="s">
        <v>53</v>
      </c>
      <c r="C39" s="14"/>
      <c r="D39" s="14"/>
      <c r="E39" s="22"/>
      <c r="F39" s="22"/>
      <c r="G39" s="24"/>
      <c r="H39" s="17"/>
    </row>
    <row r="40" s="1" customFormat="1" ht="84" outlineLevel="1" spans="1:8">
      <c r="A40" s="12">
        <v>27</v>
      </c>
      <c r="B40" s="14" t="s">
        <v>73</v>
      </c>
      <c r="C40" s="14" t="s">
        <v>74</v>
      </c>
      <c r="D40" s="22" t="s">
        <v>71</v>
      </c>
      <c r="E40" s="23">
        <v>1</v>
      </c>
      <c r="F40" s="22">
        <v>692.94</v>
      </c>
      <c r="G40" s="24">
        <f t="shared" si="0"/>
        <v>692.94</v>
      </c>
      <c r="H40" s="17"/>
    </row>
    <row r="41" s="1" customFormat="1" ht="30" customHeight="1" outlineLevel="1" collapsed="1" spans="1:8">
      <c r="A41" s="18" t="s">
        <v>75</v>
      </c>
      <c r="B41" s="19" t="s">
        <v>76</v>
      </c>
      <c r="C41" s="19"/>
      <c r="D41" s="19"/>
      <c r="E41" s="20"/>
      <c r="F41" s="20"/>
      <c r="G41" s="16"/>
      <c r="H41" s="17"/>
    </row>
    <row r="42" s="1" customFormat="1" ht="31" customHeight="1" outlineLevel="1" spans="1:8">
      <c r="A42" s="12"/>
      <c r="B42" s="21" t="s">
        <v>77</v>
      </c>
      <c r="C42" s="14"/>
      <c r="D42" s="14"/>
      <c r="E42" s="22"/>
      <c r="F42" s="22"/>
      <c r="G42" s="24"/>
      <c r="H42" s="17"/>
    </row>
    <row r="43" s="1" customFormat="1" ht="60" outlineLevel="1" spans="1:8">
      <c r="A43" s="12">
        <v>28</v>
      </c>
      <c r="B43" s="14" t="s">
        <v>78</v>
      </c>
      <c r="C43" s="14" t="s">
        <v>79</v>
      </c>
      <c r="D43" s="22" t="s">
        <v>80</v>
      </c>
      <c r="E43" s="23">
        <v>26.18</v>
      </c>
      <c r="F43" s="22">
        <v>273.13</v>
      </c>
      <c r="G43" s="24">
        <f t="shared" si="0"/>
        <v>7150.54</v>
      </c>
      <c r="H43" s="17"/>
    </row>
    <row r="44" s="1" customFormat="1" ht="60" outlineLevel="1" spans="1:8">
      <c r="A44" s="12">
        <v>29</v>
      </c>
      <c r="B44" s="14" t="s">
        <v>81</v>
      </c>
      <c r="C44" s="14" t="s">
        <v>82</v>
      </c>
      <c r="D44" s="22" t="s">
        <v>80</v>
      </c>
      <c r="E44" s="23">
        <v>5.83</v>
      </c>
      <c r="F44" s="22">
        <v>704.31</v>
      </c>
      <c r="G44" s="24">
        <f t="shared" si="0"/>
        <v>4106.13</v>
      </c>
      <c r="H44" s="17"/>
    </row>
    <row r="45" s="1" customFormat="1" ht="84" outlineLevel="1" spans="1:8">
      <c r="A45" s="12">
        <v>30</v>
      </c>
      <c r="B45" s="14" t="s">
        <v>83</v>
      </c>
      <c r="C45" s="14" t="s">
        <v>84</v>
      </c>
      <c r="D45" s="22" t="s">
        <v>30</v>
      </c>
      <c r="E45" s="23">
        <v>23.5</v>
      </c>
      <c r="F45" s="22">
        <v>197.28</v>
      </c>
      <c r="G45" s="24">
        <f t="shared" si="0"/>
        <v>4636.08</v>
      </c>
      <c r="H45" s="17"/>
    </row>
    <row r="46" s="1" customFormat="1" ht="60" outlineLevel="1" spans="1:8">
      <c r="A46" s="12">
        <v>31</v>
      </c>
      <c r="B46" s="14" t="s">
        <v>85</v>
      </c>
      <c r="C46" s="14" t="s">
        <v>86</v>
      </c>
      <c r="D46" s="22" t="s">
        <v>80</v>
      </c>
      <c r="E46" s="23">
        <v>19.87</v>
      </c>
      <c r="F46" s="22">
        <v>421.52</v>
      </c>
      <c r="G46" s="24">
        <f t="shared" si="0"/>
        <v>8375.6</v>
      </c>
      <c r="H46" s="17"/>
    </row>
    <row r="47" s="1" customFormat="1" ht="48" outlineLevel="1" spans="1:8">
      <c r="A47" s="12">
        <v>32</v>
      </c>
      <c r="B47" s="14" t="s">
        <v>87</v>
      </c>
      <c r="C47" s="14" t="s">
        <v>88</v>
      </c>
      <c r="D47" s="22" t="s">
        <v>30</v>
      </c>
      <c r="E47" s="23">
        <v>331.17</v>
      </c>
      <c r="F47" s="22">
        <v>22.74</v>
      </c>
      <c r="G47" s="24">
        <f t="shared" si="0"/>
        <v>7530.81</v>
      </c>
      <c r="H47" s="17"/>
    </row>
    <row r="48" s="1" customFormat="1" ht="48" outlineLevel="1" spans="1:8">
      <c r="A48" s="12">
        <v>33</v>
      </c>
      <c r="B48" s="14" t="s">
        <v>89</v>
      </c>
      <c r="C48" s="14" t="s">
        <v>90</v>
      </c>
      <c r="D48" s="22" t="s">
        <v>30</v>
      </c>
      <c r="E48" s="23">
        <v>15.2</v>
      </c>
      <c r="F48" s="22">
        <v>22.94</v>
      </c>
      <c r="G48" s="24">
        <f t="shared" si="0"/>
        <v>348.69</v>
      </c>
      <c r="H48" s="17"/>
    </row>
    <row r="49" s="1" customFormat="1" ht="60" outlineLevel="1" spans="1:8">
      <c r="A49" s="12">
        <v>34</v>
      </c>
      <c r="B49" s="14" t="s">
        <v>91</v>
      </c>
      <c r="C49" s="14" t="s">
        <v>92</v>
      </c>
      <c r="D49" s="22" t="s">
        <v>80</v>
      </c>
      <c r="E49" s="23">
        <v>4.54</v>
      </c>
      <c r="F49" s="22">
        <v>713.28</v>
      </c>
      <c r="G49" s="24">
        <f t="shared" si="0"/>
        <v>3238.29</v>
      </c>
      <c r="H49" s="17"/>
    </row>
    <row r="50" s="1" customFormat="1" ht="60" outlineLevel="1" spans="1:8">
      <c r="A50" s="12">
        <v>35</v>
      </c>
      <c r="B50" s="14" t="s">
        <v>93</v>
      </c>
      <c r="C50" s="14" t="s">
        <v>92</v>
      </c>
      <c r="D50" s="22" t="s">
        <v>80</v>
      </c>
      <c r="E50" s="23">
        <v>0.48</v>
      </c>
      <c r="F50" s="22">
        <v>810.97</v>
      </c>
      <c r="G50" s="24">
        <f t="shared" si="0"/>
        <v>389.27</v>
      </c>
      <c r="H50" s="17"/>
    </row>
    <row r="51" s="1" customFormat="1" outlineLevel="1" spans="1:8">
      <c r="A51" s="12">
        <v>36</v>
      </c>
      <c r="B51" s="14" t="s">
        <v>94</v>
      </c>
      <c r="C51" s="14" t="s">
        <v>95</v>
      </c>
      <c r="D51" s="22" t="s">
        <v>96</v>
      </c>
      <c r="E51" s="23">
        <v>0.33</v>
      </c>
      <c r="F51" s="22">
        <v>5258.1</v>
      </c>
      <c r="G51" s="24">
        <f t="shared" si="0"/>
        <v>1735.17</v>
      </c>
      <c r="H51" s="17"/>
    </row>
    <row r="52" s="1" customFormat="1" ht="31" customHeight="1" outlineLevel="1" spans="1:8">
      <c r="A52" s="12"/>
      <c r="B52" s="21" t="s">
        <v>27</v>
      </c>
      <c r="C52" s="14"/>
      <c r="D52" s="14"/>
      <c r="E52" s="22"/>
      <c r="F52" s="22"/>
      <c r="G52" s="24"/>
      <c r="H52" s="17"/>
    </row>
    <row r="53" s="1" customFormat="1" ht="96" outlineLevel="1" spans="1:8">
      <c r="A53" s="12">
        <v>37</v>
      </c>
      <c r="B53" s="14" t="s">
        <v>59</v>
      </c>
      <c r="C53" s="14" t="s">
        <v>60</v>
      </c>
      <c r="D53" s="22" t="s">
        <v>30</v>
      </c>
      <c r="E53" s="23">
        <v>65.71</v>
      </c>
      <c r="F53" s="22">
        <v>373.65</v>
      </c>
      <c r="G53" s="24">
        <f t="shared" si="0"/>
        <v>24552.54</v>
      </c>
      <c r="H53" s="17"/>
    </row>
    <row r="54" s="1" customFormat="1" ht="96" outlineLevel="1" spans="1:8">
      <c r="A54" s="12">
        <v>38</v>
      </c>
      <c r="B54" s="14" t="s">
        <v>59</v>
      </c>
      <c r="C54" s="14" t="s">
        <v>97</v>
      </c>
      <c r="D54" s="22" t="s">
        <v>30</v>
      </c>
      <c r="E54" s="23">
        <v>33.34</v>
      </c>
      <c r="F54" s="22">
        <v>434.4</v>
      </c>
      <c r="G54" s="24">
        <f t="shared" si="0"/>
        <v>14482.9</v>
      </c>
      <c r="H54" s="17"/>
    </row>
    <row r="55" s="1" customFormat="1" ht="60" outlineLevel="1" spans="1:8">
      <c r="A55" s="12">
        <v>39</v>
      </c>
      <c r="B55" s="14" t="s">
        <v>98</v>
      </c>
      <c r="C55" s="14" t="s">
        <v>99</v>
      </c>
      <c r="D55" s="22" t="s">
        <v>30</v>
      </c>
      <c r="E55" s="23">
        <v>258.74</v>
      </c>
      <c r="F55" s="22">
        <v>37.64</v>
      </c>
      <c r="G55" s="24">
        <f t="shared" si="0"/>
        <v>9738.97</v>
      </c>
      <c r="H55" s="17"/>
    </row>
    <row r="56" s="1" customFormat="1" ht="48" outlineLevel="1" spans="1:8">
      <c r="A56" s="12">
        <v>40</v>
      </c>
      <c r="B56" s="14" t="s">
        <v>100</v>
      </c>
      <c r="C56" s="14" t="s">
        <v>101</v>
      </c>
      <c r="D56" s="22" t="s">
        <v>80</v>
      </c>
      <c r="E56" s="23">
        <v>54.48</v>
      </c>
      <c r="F56" s="22">
        <v>481.35</v>
      </c>
      <c r="G56" s="24">
        <f t="shared" si="0"/>
        <v>26223.95</v>
      </c>
      <c r="H56" s="17"/>
    </row>
    <row r="57" s="1" customFormat="1" ht="60" outlineLevel="1" spans="1:8">
      <c r="A57" s="12">
        <v>41</v>
      </c>
      <c r="B57" s="14" t="s">
        <v>102</v>
      </c>
      <c r="C57" s="14" t="s">
        <v>103</v>
      </c>
      <c r="D57" s="22" t="s">
        <v>71</v>
      </c>
      <c r="E57" s="23">
        <v>14</v>
      </c>
      <c r="F57" s="22">
        <v>317.28</v>
      </c>
      <c r="G57" s="24">
        <f t="shared" si="0"/>
        <v>4441.92</v>
      </c>
      <c r="H57" s="17"/>
    </row>
    <row r="58" s="1" customFormat="1" ht="33" customHeight="1" outlineLevel="1" spans="1:8">
      <c r="A58" s="12"/>
      <c r="B58" s="21" t="s">
        <v>34</v>
      </c>
      <c r="C58" s="14"/>
      <c r="D58" s="14"/>
      <c r="E58" s="22"/>
      <c r="F58" s="22"/>
      <c r="G58" s="24"/>
      <c r="H58" s="17"/>
    </row>
    <row r="59" s="1" customFormat="1" ht="84" outlineLevel="1" spans="1:8">
      <c r="A59" s="12">
        <v>42</v>
      </c>
      <c r="B59" s="14" t="s">
        <v>35</v>
      </c>
      <c r="C59" s="14" t="s">
        <v>104</v>
      </c>
      <c r="D59" s="22" t="s">
        <v>30</v>
      </c>
      <c r="E59" s="23">
        <v>97.92</v>
      </c>
      <c r="F59" s="22">
        <v>112.72</v>
      </c>
      <c r="G59" s="24">
        <f t="shared" si="0"/>
        <v>11037.54</v>
      </c>
      <c r="H59" s="17"/>
    </row>
    <row r="60" s="1" customFormat="1" ht="48" outlineLevel="1" spans="1:8">
      <c r="A60" s="12">
        <v>43</v>
      </c>
      <c r="B60" s="14" t="s">
        <v>37</v>
      </c>
      <c r="C60" s="14" t="s">
        <v>38</v>
      </c>
      <c r="D60" s="22" t="s">
        <v>30</v>
      </c>
      <c r="E60" s="23">
        <v>22.76</v>
      </c>
      <c r="F60" s="22">
        <v>63.28</v>
      </c>
      <c r="G60" s="24">
        <f t="shared" si="0"/>
        <v>1440.25</v>
      </c>
      <c r="H60" s="17"/>
    </row>
    <row r="61" s="1" customFormat="1" ht="60" outlineLevel="1" spans="1:8">
      <c r="A61" s="12">
        <v>44</v>
      </c>
      <c r="B61" s="14" t="s">
        <v>40</v>
      </c>
      <c r="C61" s="14" t="s">
        <v>63</v>
      </c>
      <c r="D61" s="22" t="s">
        <v>30</v>
      </c>
      <c r="E61" s="23">
        <v>120.38</v>
      </c>
      <c r="F61" s="22">
        <v>50</v>
      </c>
      <c r="G61" s="24">
        <f t="shared" si="0"/>
        <v>6019</v>
      </c>
      <c r="H61" s="17"/>
    </row>
    <row r="62" s="1" customFormat="1" ht="84" outlineLevel="1" spans="1:8">
      <c r="A62" s="12">
        <v>45</v>
      </c>
      <c r="B62" s="14" t="s">
        <v>47</v>
      </c>
      <c r="C62" s="14" t="s">
        <v>48</v>
      </c>
      <c r="D62" s="22" t="s">
        <v>30</v>
      </c>
      <c r="E62" s="23">
        <v>97.62</v>
      </c>
      <c r="F62" s="22">
        <v>204.74</v>
      </c>
      <c r="G62" s="24">
        <f t="shared" si="0"/>
        <v>19986.72</v>
      </c>
      <c r="H62" s="17"/>
    </row>
    <row r="63" s="1" customFormat="1" ht="34" customHeight="1" outlineLevel="1" spans="1:8">
      <c r="A63" s="12"/>
      <c r="B63" s="21" t="s">
        <v>49</v>
      </c>
      <c r="C63" s="14"/>
      <c r="D63" s="14"/>
      <c r="E63" s="22"/>
      <c r="F63" s="22"/>
      <c r="G63" s="24"/>
      <c r="H63" s="17"/>
    </row>
    <row r="64" s="1" customFormat="1" ht="96" outlineLevel="1" spans="1:8">
      <c r="A64" s="12">
        <v>46</v>
      </c>
      <c r="B64" s="14" t="s">
        <v>105</v>
      </c>
      <c r="C64" s="14" t="s">
        <v>106</v>
      </c>
      <c r="D64" s="22" t="s">
        <v>30</v>
      </c>
      <c r="E64" s="23">
        <v>166.44</v>
      </c>
      <c r="F64" s="22">
        <v>245.14</v>
      </c>
      <c r="G64" s="24">
        <f t="shared" si="0"/>
        <v>40801.1</v>
      </c>
      <c r="H64" s="17"/>
    </row>
    <row r="65" s="1" customFormat="1" ht="96" outlineLevel="1" spans="1:8">
      <c r="A65" s="12">
        <v>47</v>
      </c>
      <c r="B65" s="14" t="s">
        <v>105</v>
      </c>
      <c r="C65" s="14" t="s">
        <v>107</v>
      </c>
      <c r="D65" s="22" t="s">
        <v>30</v>
      </c>
      <c r="E65" s="23">
        <v>26.45</v>
      </c>
      <c r="F65" s="22">
        <v>338.54</v>
      </c>
      <c r="G65" s="24">
        <f t="shared" si="0"/>
        <v>8954.38</v>
      </c>
      <c r="H65" s="17"/>
    </row>
    <row r="66" s="1" customFormat="1" ht="48" outlineLevel="1" spans="1:8">
      <c r="A66" s="12">
        <v>48</v>
      </c>
      <c r="B66" s="14" t="s">
        <v>108</v>
      </c>
      <c r="C66" s="14" t="s">
        <v>109</v>
      </c>
      <c r="D66" s="22" t="s">
        <v>30</v>
      </c>
      <c r="E66" s="23">
        <v>3.31</v>
      </c>
      <c r="F66" s="22">
        <v>403.33</v>
      </c>
      <c r="G66" s="24">
        <f t="shared" si="0"/>
        <v>1335.02</v>
      </c>
      <c r="H66" s="17"/>
    </row>
    <row r="67" s="1" customFormat="1" ht="84" outlineLevel="1" spans="1:8">
      <c r="A67" s="12">
        <v>49</v>
      </c>
      <c r="B67" s="14" t="s">
        <v>105</v>
      </c>
      <c r="C67" s="14" t="s">
        <v>110</v>
      </c>
      <c r="D67" s="22" t="s">
        <v>30</v>
      </c>
      <c r="E67" s="23">
        <v>0.71</v>
      </c>
      <c r="F67" s="22">
        <v>196.08</v>
      </c>
      <c r="G67" s="24">
        <f t="shared" si="0"/>
        <v>139.22</v>
      </c>
      <c r="H67" s="17"/>
    </row>
    <row r="68" s="1" customFormat="1" ht="60" outlineLevel="1" spans="1:8">
      <c r="A68" s="12">
        <v>50</v>
      </c>
      <c r="B68" s="14" t="s">
        <v>45</v>
      </c>
      <c r="C68" s="14" t="s">
        <v>111</v>
      </c>
      <c r="D68" s="22" t="s">
        <v>30</v>
      </c>
      <c r="E68" s="23">
        <v>79.34</v>
      </c>
      <c r="F68" s="22">
        <v>37.01</v>
      </c>
      <c r="G68" s="24">
        <f t="shared" si="0"/>
        <v>2936.37</v>
      </c>
      <c r="H68" s="17"/>
    </row>
    <row r="69" s="1" customFormat="1" ht="96" outlineLevel="1" spans="1:8">
      <c r="A69" s="12">
        <v>51</v>
      </c>
      <c r="B69" s="14" t="s">
        <v>64</v>
      </c>
      <c r="C69" s="14" t="s">
        <v>112</v>
      </c>
      <c r="D69" s="22" t="s">
        <v>30</v>
      </c>
      <c r="E69" s="23">
        <v>35.22</v>
      </c>
      <c r="F69" s="22">
        <v>561.93</v>
      </c>
      <c r="G69" s="24">
        <f t="shared" si="0"/>
        <v>19791.17</v>
      </c>
      <c r="H69" s="17"/>
    </row>
    <row r="70" s="1" customFormat="1" ht="72" outlineLevel="1" spans="1:8">
      <c r="A70" s="12">
        <v>52</v>
      </c>
      <c r="B70" s="14" t="s">
        <v>67</v>
      </c>
      <c r="C70" s="14" t="s">
        <v>68</v>
      </c>
      <c r="D70" s="22" t="s">
        <v>30</v>
      </c>
      <c r="E70" s="23">
        <v>1.97</v>
      </c>
      <c r="F70" s="22">
        <v>344.39</v>
      </c>
      <c r="G70" s="24">
        <f t="shared" ref="G70:G95" si="1">F70*E70</f>
        <v>678.45</v>
      </c>
      <c r="H70" s="17"/>
    </row>
    <row r="71" s="1" customFormat="1" ht="60" outlineLevel="1" spans="1:8">
      <c r="A71" s="12">
        <v>53</v>
      </c>
      <c r="B71" s="14" t="s">
        <v>45</v>
      </c>
      <c r="C71" s="14" t="s">
        <v>113</v>
      </c>
      <c r="D71" s="22" t="s">
        <v>30</v>
      </c>
      <c r="E71" s="23">
        <v>35.22</v>
      </c>
      <c r="F71" s="22">
        <v>37.01</v>
      </c>
      <c r="G71" s="24">
        <f t="shared" si="1"/>
        <v>1303.49</v>
      </c>
      <c r="H71" s="17"/>
    </row>
    <row r="72" s="1" customFormat="1" ht="72" outlineLevel="1" spans="1:8">
      <c r="A72" s="12">
        <v>54</v>
      </c>
      <c r="B72" s="14" t="s">
        <v>114</v>
      </c>
      <c r="C72" s="14" t="s">
        <v>115</v>
      </c>
      <c r="D72" s="22" t="s">
        <v>30</v>
      </c>
      <c r="E72" s="23">
        <v>7.35</v>
      </c>
      <c r="F72" s="22">
        <v>550.29</v>
      </c>
      <c r="G72" s="24">
        <f t="shared" si="1"/>
        <v>4044.63</v>
      </c>
      <c r="H72" s="17"/>
    </row>
    <row r="73" s="1" customFormat="1" ht="72" outlineLevel="1" spans="1:8">
      <c r="A73" s="12">
        <v>55</v>
      </c>
      <c r="B73" s="14" t="s">
        <v>114</v>
      </c>
      <c r="C73" s="14" t="s">
        <v>116</v>
      </c>
      <c r="D73" s="22" t="s">
        <v>30</v>
      </c>
      <c r="E73" s="23">
        <v>123.75</v>
      </c>
      <c r="F73" s="22">
        <v>800.2</v>
      </c>
      <c r="G73" s="24">
        <f t="shared" si="1"/>
        <v>99024.75</v>
      </c>
      <c r="H73" s="17"/>
    </row>
    <row r="74" s="1" customFormat="1" ht="48" outlineLevel="1" spans="1:8">
      <c r="A74" s="12">
        <v>56</v>
      </c>
      <c r="B74" s="14" t="s">
        <v>117</v>
      </c>
      <c r="C74" s="14" t="s">
        <v>118</v>
      </c>
      <c r="D74" s="22" t="s">
        <v>30</v>
      </c>
      <c r="E74" s="23">
        <v>155.25</v>
      </c>
      <c r="F74" s="22">
        <v>52.36</v>
      </c>
      <c r="G74" s="24">
        <f t="shared" si="1"/>
        <v>8128.89</v>
      </c>
      <c r="H74" s="17"/>
    </row>
    <row r="75" s="1" customFormat="1" ht="60" outlineLevel="1" spans="1:8">
      <c r="A75" s="12">
        <v>57</v>
      </c>
      <c r="B75" s="14" t="s">
        <v>64</v>
      </c>
      <c r="C75" s="14" t="s">
        <v>119</v>
      </c>
      <c r="D75" s="22" t="s">
        <v>30</v>
      </c>
      <c r="E75" s="23">
        <v>17.48</v>
      </c>
      <c r="F75" s="22">
        <v>832.93</v>
      </c>
      <c r="G75" s="24">
        <f t="shared" si="1"/>
        <v>14559.62</v>
      </c>
      <c r="H75" s="17"/>
    </row>
    <row r="76" s="1" customFormat="1" ht="84" outlineLevel="1" spans="1:8">
      <c r="A76" s="12">
        <v>58</v>
      </c>
      <c r="B76" s="14" t="s">
        <v>64</v>
      </c>
      <c r="C76" s="14" t="s">
        <v>120</v>
      </c>
      <c r="D76" s="22" t="s">
        <v>30</v>
      </c>
      <c r="E76" s="23">
        <v>6.9</v>
      </c>
      <c r="F76" s="22">
        <v>436.02</v>
      </c>
      <c r="G76" s="24">
        <f t="shared" si="1"/>
        <v>3008.54</v>
      </c>
      <c r="H76" s="17"/>
    </row>
    <row r="77" s="1" customFormat="1" ht="72" outlineLevel="1" spans="1:8">
      <c r="A77" s="12">
        <v>59</v>
      </c>
      <c r="B77" s="14" t="s">
        <v>121</v>
      </c>
      <c r="C77" s="14" t="s">
        <v>122</v>
      </c>
      <c r="D77" s="22" t="s">
        <v>30</v>
      </c>
      <c r="E77" s="23">
        <v>1.55</v>
      </c>
      <c r="F77" s="22">
        <v>205.24</v>
      </c>
      <c r="G77" s="24">
        <f t="shared" si="1"/>
        <v>318.12</v>
      </c>
      <c r="H77" s="17"/>
    </row>
    <row r="78" s="1" customFormat="1" ht="72" outlineLevel="1" spans="1:8">
      <c r="A78" s="12">
        <v>60</v>
      </c>
      <c r="B78" s="14" t="s">
        <v>123</v>
      </c>
      <c r="C78" s="14" t="s">
        <v>124</v>
      </c>
      <c r="D78" s="22" t="s">
        <v>30</v>
      </c>
      <c r="E78" s="23">
        <v>9.12</v>
      </c>
      <c r="F78" s="22">
        <v>250.27</v>
      </c>
      <c r="G78" s="24">
        <f t="shared" si="1"/>
        <v>2282.46</v>
      </c>
      <c r="H78" s="17"/>
    </row>
    <row r="79" s="1" customFormat="1" ht="84" outlineLevel="1" spans="1:8">
      <c r="A79" s="12">
        <v>61</v>
      </c>
      <c r="B79" s="14" t="s">
        <v>125</v>
      </c>
      <c r="C79" s="14" t="s">
        <v>126</v>
      </c>
      <c r="D79" s="22" t="s">
        <v>30</v>
      </c>
      <c r="E79" s="23">
        <v>4.88</v>
      </c>
      <c r="F79" s="22">
        <v>2055.56</v>
      </c>
      <c r="G79" s="24">
        <f t="shared" si="1"/>
        <v>10031.13</v>
      </c>
      <c r="H79" s="17"/>
    </row>
    <row r="80" s="1" customFormat="1" ht="48" outlineLevel="1" spans="1:8">
      <c r="A80" s="12">
        <v>62</v>
      </c>
      <c r="B80" s="14" t="s">
        <v>127</v>
      </c>
      <c r="C80" s="14" t="s">
        <v>128</v>
      </c>
      <c r="D80" s="22" t="s">
        <v>71</v>
      </c>
      <c r="E80" s="23">
        <v>18</v>
      </c>
      <c r="F80" s="22">
        <v>83.59</v>
      </c>
      <c r="G80" s="24">
        <f t="shared" si="1"/>
        <v>1504.62</v>
      </c>
      <c r="H80" s="17"/>
    </row>
    <row r="81" s="1" customFormat="1" ht="48" outlineLevel="1" spans="1:8">
      <c r="A81" s="12">
        <v>63</v>
      </c>
      <c r="B81" s="14" t="s">
        <v>129</v>
      </c>
      <c r="C81" s="14" t="s">
        <v>130</v>
      </c>
      <c r="D81" s="22" t="s">
        <v>71</v>
      </c>
      <c r="E81" s="23">
        <v>2</v>
      </c>
      <c r="F81" s="22">
        <v>458.91</v>
      </c>
      <c r="G81" s="24">
        <f t="shared" si="1"/>
        <v>917.82</v>
      </c>
      <c r="H81" s="17"/>
    </row>
    <row r="82" s="1" customFormat="1" ht="60" outlineLevel="1" spans="1:8">
      <c r="A82" s="12">
        <v>64</v>
      </c>
      <c r="B82" s="14" t="s">
        <v>131</v>
      </c>
      <c r="C82" s="14" t="s">
        <v>132</v>
      </c>
      <c r="D82" s="22" t="s">
        <v>71</v>
      </c>
      <c r="E82" s="23">
        <v>2</v>
      </c>
      <c r="F82" s="22">
        <v>2194.23</v>
      </c>
      <c r="G82" s="24">
        <f t="shared" si="1"/>
        <v>4388.46</v>
      </c>
      <c r="H82" s="17"/>
    </row>
    <row r="83" s="1" customFormat="1" ht="60" outlineLevel="1" spans="1:8">
      <c r="A83" s="12">
        <v>65</v>
      </c>
      <c r="B83" s="14" t="s">
        <v>133</v>
      </c>
      <c r="C83" s="14" t="s">
        <v>134</v>
      </c>
      <c r="D83" s="22" t="s">
        <v>71</v>
      </c>
      <c r="E83" s="23">
        <v>1</v>
      </c>
      <c r="F83" s="22">
        <v>301.88</v>
      </c>
      <c r="G83" s="24">
        <f t="shared" si="1"/>
        <v>301.88</v>
      </c>
      <c r="H83" s="17"/>
    </row>
    <row r="84" s="1" customFormat="1" ht="36" customHeight="1" outlineLevel="1" spans="1:8">
      <c r="A84" s="12"/>
      <c r="B84" s="21" t="s">
        <v>53</v>
      </c>
      <c r="C84" s="14"/>
      <c r="D84" s="14"/>
      <c r="E84" s="22"/>
      <c r="F84" s="22"/>
      <c r="G84" s="24"/>
      <c r="H84" s="17"/>
    </row>
    <row r="85" s="1" customFormat="1" ht="72" outlineLevel="1" spans="1:8">
      <c r="A85" s="12">
        <v>66</v>
      </c>
      <c r="B85" s="14" t="s">
        <v>135</v>
      </c>
      <c r="C85" s="14" t="s">
        <v>136</v>
      </c>
      <c r="D85" s="22" t="s">
        <v>30</v>
      </c>
      <c r="E85" s="23">
        <v>3.76</v>
      </c>
      <c r="F85" s="22">
        <v>438.82</v>
      </c>
      <c r="G85" s="24">
        <f t="shared" si="1"/>
        <v>1649.96</v>
      </c>
      <c r="H85" s="17"/>
    </row>
    <row r="86" s="1" customFormat="1" ht="84" outlineLevel="1" spans="1:8">
      <c r="A86" s="12">
        <v>67</v>
      </c>
      <c r="B86" s="14" t="s">
        <v>54</v>
      </c>
      <c r="C86" s="14" t="s">
        <v>137</v>
      </c>
      <c r="D86" s="22" t="s">
        <v>56</v>
      </c>
      <c r="E86" s="23">
        <v>2</v>
      </c>
      <c r="F86" s="22">
        <v>1455.9</v>
      </c>
      <c r="G86" s="24">
        <f t="shared" si="1"/>
        <v>2911.8</v>
      </c>
      <c r="H86" s="17"/>
    </row>
    <row r="87" s="1" customFormat="1" ht="84" outlineLevel="1" spans="1:8">
      <c r="A87" s="12">
        <v>68</v>
      </c>
      <c r="B87" s="14" t="s">
        <v>54</v>
      </c>
      <c r="C87" s="14" t="s">
        <v>138</v>
      </c>
      <c r="D87" s="22" t="s">
        <v>56</v>
      </c>
      <c r="E87" s="23">
        <v>1</v>
      </c>
      <c r="F87" s="22">
        <v>1751.39</v>
      </c>
      <c r="G87" s="24">
        <f t="shared" si="1"/>
        <v>1751.39</v>
      </c>
      <c r="H87" s="17"/>
    </row>
    <row r="88" s="1" customFormat="1" ht="84" outlineLevel="1" spans="1:8">
      <c r="A88" s="12">
        <v>69</v>
      </c>
      <c r="B88" s="14" t="s">
        <v>54</v>
      </c>
      <c r="C88" s="14" t="s">
        <v>139</v>
      </c>
      <c r="D88" s="22" t="s">
        <v>56</v>
      </c>
      <c r="E88" s="23">
        <v>2</v>
      </c>
      <c r="F88" s="22">
        <v>2301.6</v>
      </c>
      <c r="G88" s="24">
        <f t="shared" si="1"/>
        <v>4603.2</v>
      </c>
      <c r="H88" s="17"/>
    </row>
    <row r="89" s="1" customFormat="1" ht="38" customHeight="1" outlineLevel="1" spans="1:8">
      <c r="A89" s="12"/>
      <c r="B89" s="21" t="s">
        <v>140</v>
      </c>
      <c r="C89" s="14"/>
      <c r="D89" s="14"/>
      <c r="E89" s="22"/>
      <c r="F89" s="22"/>
      <c r="G89" s="24">
        <f t="shared" si="1"/>
        <v>0</v>
      </c>
      <c r="H89" s="17"/>
    </row>
    <row r="90" s="1" customFormat="1" ht="38" customHeight="1" outlineLevel="1" spans="1:8">
      <c r="A90" s="12"/>
      <c r="B90" s="21" t="s">
        <v>141</v>
      </c>
      <c r="C90" s="14"/>
      <c r="D90" s="14"/>
      <c r="E90" s="22"/>
      <c r="F90" s="22"/>
      <c r="G90" s="24">
        <f t="shared" si="1"/>
        <v>0</v>
      </c>
      <c r="H90" s="17"/>
    </row>
    <row r="91" s="1" customFormat="1" ht="38" customHeight="1" outlineLevel="1" spans="1:8">
      <c r="A91" s="12">
        <v>70</v>
      </c>
      <c r="B91" s="14" t="s">
        <v>142</v>
      </c>
      <c r="C91" s="14" t="s">
        <v>143</v>
      </c>
      <c r="D91" s="22" t="s">
        <v>30</v>
      </c>
      <c r="E91" s="23">
        <v>365.37</v>
      </c>
      <c r="F91" s="22">
        <v>5.55</v>
      </c>
      <c r="G91" s="24">
        <f t="shared" si="1"/>
        <v>2027.8</v>
      </c>
      <c r="H91" s="17"/>
    </row>
    <row r="92" s="1" customFormat="1" ht="38" customHeight="1" outlineLevel="1" spans="1:8">
      <c r="A92" s="12">
        <v>71</v>
      </c>
      <c r="B92" s="14" t="s">
        <v>142</v>
      </c>
      <c r="C92" s="14" t="s">
        <v>144</v>
      </c>
      <c r="D92" s="22" t="s">
        <v>30</v>
      </c>
      <c r="E92" s="23">
        <v>476.58</v>
      </c>
      <c r="F92" s="22">
        <v>2.31</v>
      </c>
      <c r="G92" s="24">
        <f t="shared" si="1"/>
        <v>1100.9</v>
      </c>
      <c r="H92" s="17"/>
    </row>
    <row r="93" s="1" customFormat="1" ht="38" customHeight="1" outlineLevel="1" spans="1:8">
      <c r="A93" s="12">
        <v>72</v>
      </c>
      <c r="B93" s="14" t="s">
        <v>93</v>
      </c>
      <c r="C93" s="14" t="s">
        <v>145</v>
      </c>
      <c r="D93" s="22" t="s">
        <v>30</v>
      </c>
      <c r="E93" s="23">
        <v>16.13</v>
      </c>
      <c r="F93" s="22">
        <v>85.03</v>
      </c>
      <c r="G93" s="24">
        <f t="shared" si="1"/>
        <v>1371.53</v>
      </c>
      <c r="H93" s="17"/>
    </row>
    <row r="94" s="1" customFormat="1" ht="38" customHeight="1" outlineLevel="1" spans="1:8">
      <c r="A94" s="12">
        <v>73</v>
      </c>
      <c r="B94" s="14" t="s">
        <v>146</v>
      </c>
      <c r="C94" s="14" t="s">
        <v>147</v>
      </c>
      <c r="D94" s="22" t="s">
        <v>30</v>
      </c>
      <c r="E94" s="23">
        <v>10.25</v>
      </c>
      <c r="F94" s="22">
        <v>53.85</v>
      </c>
      <c r="G94" s="24">
        <f t="shared" si="1"/>
        <v>551.96</v>
      </c>
      <c r="H94" s="17"/>
    </row>
    <row r="95" s="1" customFormat="1" ht="38" customHeight="1" outlineLevel="1" spans="1:8">
      <c r="A95" s="12">
        <v>74</v>
      </c>
      <c r="B95" s="14" t="s">
        <v>148</v>
      </c>
      <c r="C95" s="14" t="s">
        <v>149</v>
      </c>
      <c r="D95" s="22" t="s">
        <v>30</v>
      </c>
      <c r="E95" s="23">
        <v>43.28</v>
      </c>
      <c r="F95" s="22">
        <v>55.2</v>
      </c>
      <c r="G95" s="24">
        <f t="shared" si="1"/>
        <v>2389.06</v>
      </c>
      <c r="H95" s="17"/>
    </row>
    <row r="96" s="1" customFormat="1" ht="33" customHeight="1" spans="1:8">
      <c r="A96" s="25"/>
      <c r="B96" s="21" t="s">
        <v>150</v>
      </c>
      <c r="C96" s="25"/>
      <c r="D96" s="13"/>
      <c r="E96" s="26"/>
      <c r="F96" s="26"/>
      <c r="G96" s="16"/>
      <c r="H96" s="17"/>
    </row>
    <row r="97" s="1" customFormat="1" ht="30" customHeight="1" outlineLevel="1" spans="1:8">
      <c r="A97" s="18" t="s">
        <v>25</v>
      </c>
      <c r="B97" s="19" t="s">
        <v>151</v>
      </c>
      <c r="C97" s="19"/>
      <c r="D97" s="19"/>
      <c r="E97" s="20"/>
      <c r="F97" s="20"/>
      <c r="G97" s="16"/>
      <c r="H97" s="17"/>
    </row>
    <row r="98" s="1" customFormat="1" ht="28" customHeight="1" outlineLevel="2" spans="1:8">
      <c r="A98" s="27"/>
      <c r="B98" s="21" t="s">
        <v>152</v>
      </c>
      <c r="C98" s="28"/>
      <c r="D98" s="28"/>
      <c r="E98" s="29"/>
      <c r="F98" s="29"/>
      <c r="G98" s="16"/>
      <c r="H98" s="17"/>
    </row>
    <row r="99" s="1" customFormat="1" ht="72" outlineLevel="2" spans="1:8">
      <c r="A99" s="27">
        <v>1</v>
      </c>
      <c r="B99" s="14" t="s">
        <v>153</v>
      </c>
      <c r="C99" s="14" t="s">
        <v>154</v>
      </c>
      <c r="D99" s="22" t="s">
        <v>71</v>
      </c>
      <c r="E99" s="22">
        <v>6</v>
      </c>
      <c r="F99" s="22">
        <v>46.55</v>
      </c>
      <c r="G99" s="24">
        <f t="shared" ref="G99:G118" si="2">+F99*E99</f>
        <v>279.3</v>
      </c>
      <c r="H99" s="17"/>
    </row>
    <row r="100" s="1" customFormat="1" ht="48" outlineLevel="2" spans="1:8">
      <c r="A100" s="27">
        <v>2</v>
      </c>
      <c r="B100" s="14" t="s">
        <v>155</v>
      </c>
      <c r="C100" s="14" t="s">
        <v>156</v>
      </c>
      <c r="D100" s="22" t="s">
        <v>71</v>
      </c>
      <c r="E100" s="22">
        <v>8</v>
      </c>
      <c r="F100" s="22">
        <v>51.05</v>
      </c>
      <c r="G100" s="24">
        <f t="shared" si="2"/>
        <v>408.4</v>
      </c>
      <c r="H100" s="17"/>
    </row>
    <row r="101" s="1" customFormat="1" ht="84" outlineLevel="2" spans="1:8">
      <c r="A101" s="27">
        <v>3</v>
      </c>
      <c r="B101" s="14" t="s">
        <v>157</v>
      </c>
      <c r="C101" s="14" t="s">
        <v>158</v>
      </c>
      <c r="D101" s="22" t="s">
        <v>159</v>
      </c>
      <c r="E101" s="22">
        <v>10</v>
      </c>
      <c r="F101" s="22">
        <v>587.86</v>
      </c>
      <c r="G101" s="24">
        <f t="shared" si="2"/>
        <v>5878.6</v>
      </c>
      <c r="H101" s="17"/>
    </row>
    <row r="102" s="1" customFormat="1" ht="96" outlineLevel="2" spans="1:8">
      <c r="A102" s="27">
        <v>4</v>
      </c>
      <c r="B102" s="14" t="s">
        <v>160</v>
      </c>
      <c r="C102" s="14" t="s">
        <v>161</v>
      </c>
      <c r="D102" s="22" t="s">
        <v>162</v>
      </c>
      <c r="E102" s="22">
        <v>14</v>
      </c>
      <c r="F102" s="22">
        <v>117.9</v>
      </c>
      <c r="G102" s="24">
        <f t="shared" si="2"/>
        <v>1650.6</v>
      </c>
      <c r="H102" s="17"/>
    </row>
    <row r="103" s="1" customFormat="1" ht="96" outlineLevel="2" spans="1:8">
      <c r="A103" s="27">
        <v>5</v>
      </c>
      <c r="B103" s="14" t="s">
        <v>163</v>
      </c>
      <c r="C103" s="14" t="s">
        <v>164</v>
      </c>
      <c r="D103" s="22" t="s">
        <v>162</v>
      </c>
      <c r="E103" s="22">
        <v>6</v>
      </c>
      <c r="F103" s="22">
        <v>96.91</v>
      </c>
      <c r="G103" s="24">
        <f t="shared" si="2"/>
        <v>581.46</v>
      </c>
      <c r="H103" s="17"/>
    </row>
    <row r="104" s="1" customFormat="1" ht="72" outlineLevel="2" spans="1:8">
      <c r="A104" s="27">
        <v>6</v>
      </c>
      <c r="B104" s="14" t="s">
        <v>165</v>
      </c>
      <c r="C104" s="14" t="s">
        <v>166</v>
      </c>
      <c r="D104" s="22" t="s">
        <v>162</v>
      </c>
      <c r="E104" s="22">
        <v>1</v>
      </c>
      <c r="F104" s="22">
        <v>1391.94</v>
      </c>
      <c r="G104" s="24">
        <f t="shared" si="2"/>
        <v>1391.94</v>
      </c>
      <c r="H104" s="17"/>
    </row>
    <row r="105" s="1" customFormat="1" ht="96" outlineLevel="2" spans="1:8">
      <c r="A105" s="27">
        <v>7</v>
      </c>
      <c r="B105" s="14" t="s">
        <v>167</v>
      </c>
      <c r="C105" s="14" t="s">
        <v>168</v>
      </c>
      <c r="D105" s="22" t="s">
        <v>162</v>
      </c>
      <c r="E105" s="22">
        <v>5</v>
      </c>
      <c r="F105" s="22">
        <v>127.52</v>
      </c>
      <c r="G105" s="24">
        <f t="shared" si="2"/>
        <v>637.6</v>
      </c>
      <c r="H105" s="17"/>
    </row>
    <row r="106" s="1" customFormat="1" ht="84" outlineLevel="2" spans="1:8">
      <c r="A106" s="27">
        <v>8</v>
      </c>
      <c r="B106" s="14" t="s">
        <v>169</v>
      </c>
      <c r="C106" s="14" t="s">
        <v>170</v>
      </c>
      <c r="D106" s="22" t="s">
        <v>159</v>
      </c>
      <c r="E106" s="22">
        <v>1</v>
      </c>
      <c r="F106" s="22">
        <v>4756.56</v>
      </c>
      <c r="G106" s="24">
        <f t="shared" si="2"/>
        <v>4756.56</v>
      </c>
      <c r="H106" s="17"/>
    </row>
    <row r="107" s="1" customFormat="1" ht="60" outlineLevel="2" spans="1:8">
      <c r="A107" s="27">
        <v>9</v>
      </c>
      <c r="B107" s="14" t="s">
        <v>171</v>
      </c>
      <c r="C107" s="14" t="s">
        <v>172</v>
      </c>
      <c r="D107" s="22" t="s">
        <v>71</v>
      </c>
      <c r="E107" s="22">
        <v>1</v>
      </c>
      <c r="F107" s="22">
        <v>198.48</v>
      </c>
      <c r="G107" s="24">
        <f t="shared" si="2"/>
        <v>198.48</v>
      </c>
      <c r="H107" s="17"/>
    </row>
    <row r="108" s="1" customFormat="1" ht="60" outlineLevel="2" spans="1:8">
      <c r="A108" s="27">
        <v>10</v>
      </c>
      <c r="B108" s="14" t="s">
        <v>173</v>
      </c>
      <c r="C108" s="14" t="s">
        <v>174</v>
      </c>
      <c r="D108" s="22" t="s">
        <v>71</v>
      </c>
      <c r="E108" s="22">
        <v>11</v>
      </c>
      <c r="F108" s="22">
        <v>1871.69</v>
      </c>
      <c r="G108" s="24">
        <f t="shared" si="2"/>
        <v>20588.59</v>
      </c>
      <c r="H108" s="17"/>
    </row>
    <row r="109" s="1" customFormat="1" ht="36" outlineLevel="2" spans="1:8">
      <c r="A109" s="27">
        <v>11</v>
      </c>
      <c r="B109" s="14" t="s">
        <v>175</v>
      </c>
      <c r="C109" s="14" t="s">
        <v>176</v>
      </c>
      <c r="D109" s="22" t="s">
        <v>159</v>
      </c>
      <c r="E109" s="22">
        <v>1</v>
      </c>
      <c r="F109" s="22">
        <v>1636.77</v>
      </c>
      <c r="G109" s="24">
        <f t="shared" si="2"/>
        <v>1636.77</v>
      </c>
      <c r="H109" s="17"/>
    </row>
    <row r="110" s="1" customFormat="1" ht="36" outlineLevel="2" spans="1:8">
      <c r="A110" s="27">
        <v>12</v>
      </c>
      <c r="B110" s="14" t="s">
        <v>177</v>
      </c>
      <c r="C110" s="14" t="s">
        <v>178</v>
      </c>
      <c r="D110" s="22" t="s">
        <v>159</v>
      </c>
      <c r="E110" s="22">
        <v>1</v>
      </c>
      <c r="F110" s="22">
        <v>972.67</v>
      </c>
      <c r="G110" s="24">
        <f t="shared" si="2"/>
        <v>972.67</v>
      </c>
      <c r="H110" s="17"/>
    </row>
    <row r="111" s="1" customFormat="1" ht="140" customHeight="1" outlineLevel="2" spans="1:8">
      <c r="A111" s="27">
        <v>13</v>
      </c>
      <c r="B111" s="14" t="s">
        <v>179</v>
      </c>
      <c r="C111" s="14" t="s">
        <v>180</v>
      </c>
      <c r="D111" s="22" t="s">
        <v>33</v>
      </c>
      <c r="E111" s="22">
        <v>25.744</v>
      </c>
      <c r="F111" s="22">
        <v>22.22</v>
      </c>
      <c r="G111" s="24">
        <f t="shared" si="2"/>
        <v>572.03</v>
      </c>
      <c r="H111" s="17"/>
    </row>
    <row r="112" s="1" customFormat="1" ht="140" customHeight="1" outlineLevel="2" spans="1:8">
      <c r="A112" s="27">
        <v>14</v>
      </c>
      <c r="B112" s="14" t="s">
        <v>179</v>
      </c>
      <c r="C112" s="14" t="s">
        <v>181</v>
      </c>
      <c r="D112" s="22" t="s">
        <v>33</v>
      </c>
      <c r="E112" s="22">
        <v>7.381</v>
      </c>
      <c r="F112" s="22">
        <v>25.64</v>
      </c>
      <c r="G112" s="24">
        <f t="shared" si="2"/>
        <v>189.25</v>
      </c>
      <c r="H112" s="17"/>
    </row>
    <row r="113" s="1" customFormat="1" ht="140" customHeight="1" outlineLevel="2" spans="1:8">
      <c r="A113" s="27">
        <v>15</v>
      </c>
      <c r="B113" s="14" t="s">
        <v>179</v>
      </c>
      <c r="C113" s="14" t="s">
        <v>182</v>
      </c>
      <c r="D113" s="22" t="s">
        <v>33</v>
      </c>
      <c r="E113" s="22">
        <v>42.905</v>
      </c>
      <c r="F113" s="22">
        <v>29.96</v>
      </c>
      <c r="G113" s="24">
        <f t="shared" si="2"/>
        <v>1285.43</v>
      </c>
      <c r="H113" s="17"/>
    </row>
    <row r="114" s="1" customFormat="1" ht="140" customHeight="1" outlineLevel="2" spans="1:8">
      <c r="A114" s="27">
        <v>16</v>
      </c>
      <c r="B114" s="14" t="s">
        <v>179</v>
      </c>
      <c r="C114" s="14" t="s">
        <v>183</v>
      </c>
      <c r="D114" s="22" t="s">
        <v>33</v>
      </c>
      <c r="E114" s="22">
        <v>8.068</v>
      </c>
      <c r="F114" s="22">
        <v>37.35</v>
      </c>
      <c r="G114" s="24">
        <f t="shared" si="2"/>
        <v>301.34</v>
      </c>
      <c r="H114" s="17"/>
    </row>
    <row r="115" s="1" customFormat="1" ht="140" customHeight="1" outlineLevel="2" spans="1:8">
      <c r="A115" s="27">
        <v>17</v>
      </c>
      <c r="B115" s="14" t="s">
        <v>179</v>
      </c>
      <c r="C115" s="14" t="s">
        <v>184</v>
      </c>
      <c r="D115" s="22" t="s">
        <v>33</v>
      </c>
      <c r="E115" s="22">
        <v>30.333</v>
      </c>
      <c r="F115" s="22">
        <v>60.61</v>
      </c>
      <c r="G115" s="24">
        <f t="shared" si="2"/>
        <v>1838.48</v>
      </c>
      <c r="H115" s="17"/>
    </row>
    <row r="116" s="1" customFormat="1" ht="140" customHeight="1" outlineLevel="2" spans="1:8">
      <c r="A116" s="27">
        <v>18</v>
      </c>
      <c r="B116" s="14" t="s">
        <v>179</v>
      </c>
      <c r="C116" s="14" t="s">
        <v>185</v>
      </c>
      <c r="D116" s="22" t="s">
        <v>33</v>
      </c>
      <c r="E116" s="22">
        <v>11.177</v>
      </c>
      <c r="F116" s="22">
        <v>73.06</v>
      </c>
      <c r="G116" s="24">
        <f t="shared" si="2"/>
        <v>816.59</v>
      </c>
      <c r="H116" s="17"/>
    </row>
    <row r="117" s="1" customFormat="1" ht="140" customHeight="1" outlineLevel="2" spans="1:8">
      <c r="A117" s="27">
        <v>19</v>
      </c>
      <c r="B117" s="14" t="s">
        <v>179</v>
      </c>
      <c r="C117" s="14" t="s">
        <v>186</v>
      </c>
      <c r="D117" s="22" t="s">
        <v>33</v>
      </c>
      <c r="E117" s="22">
        <v>50.056</v>
      </c>
      <c r="F117" s="22">
        <v>54.46</v>
      </c>
      <c r="G117" s="24">
        <f t="shared" si="2"/>
        <v>2726.05</v>
      </c>
      <c r="H117" s="17"/>
    </row>
    <row r="118" s="1" customFormat="1" ht="140" customHeight="1" outlineLevel="2" spans="1:8">
      <c r="A118" s="27">
        <v>20</v>
      </c>
      <c r="B118" s="14" t="s">
        <v>179</v>
      </c>
      <c r="C118" s="14" t="s">
        <v>187</v>
      </c>
      <c r="D118" s="22" t="s">
        <v>33</v>
      </c>
      <c r="E118" s="22">
        <v>22.437</v>
      </c>
      <c r="F118" s="22">
        <v>28.78</v>
      </c>
      <c r="G118" s="24">
        <f t="shared" si="2"/>
        <v>645.74</v>
      </c>
      <c r="H118" s="17"/>
    </row>
    <row r="119" s="2" customFormat="1" ht="38" customHeight="1" outlineLevel="2" spans="1:12">
      <c r="A119" s="27">
        <v>21</v>
      </c>
      <c r="B119" s="14" t="s">
        <v>188</v>
      </c>
      <c r="C119" s="14"/>
      <c r="D119" s="22" t="s">
        <v>189</v>
      </c>
      <c r="E119" s="22">
        <v>1</v>
      </c>
      <c r="F119" s="22">
        <v>298.47</v>
      </c>
      <c r="G119" s="30">
        <f>F119*E119</f>
        <v>298.47</v>
      </c>
      <c r="H119" s="31"/>
      <c r="I119" s="33"/>
      <c r="K119" s="34"/>
      <c r="L119" s="35"/>
    </row>
    <row r="120" s="1" customFormat="1" ht="35" customHeight="1" outlineLevel="1" spans="1:8">
      <c r="A120" s="18" t="s">
        <v>57</v>
      </c>
      <c r="B120" s="19" t="s">
        <v>190</v>
      </c>
      <c r="C120" s="19"/>
      <c r="D120" s="19"/>
      <c r="E120" s="18"/>
      <c r="F120" s="18"/>
      <c r="G120" s="16"/>
      <c r="H120" s="17"/>
    </row>
    <row r="121" s="1" customFormat="1" ht="30" customHeight="1" outlineLevel="2" spans="1:8">
      <c r="A121" s="27"/>
      <c r="B121" s="21" t="s">
        <v>191</v>
      </c>
      <c r="C121" s="28"/>
      <c r="D121" s="28"/>
      <c r="E121" s="27"/>
      <c r="F121" s="27"/>
      <c r="G121" s="16"/>
      <c r="H121" s="17"/>
    </row>
    <row r="122" s="2" customFormat="1" ht="82" customHeight="1" outlineLevel="2" spans="1:12">
      <c r="A122" s="27">
        <v>1</v>
      </c>
      <c r="B122" s="14" t="s">
        <v>192</v>
      </c>
      <c r="C122" s="14" t="s">
        <v>193</v>
      </c>
      <c r="D122" s="22" t="s">
        <v>159</v>
      </c>
      <c r="E122" s="22">
        <v>23</v>
      </c>
      <c r="F122" s="22">
        <v>139.36</v>
      </c>
      <c r="G122" s="30">
        <f t="shared" ref="G122:G131" si="3">F122*E122</f>
        <v>3205.28</v>
      </c>
      <c r="H122" s="31"/>
      <c r="I122" s="33"/>
      <c r="K122" s="34"/>
      <c r="L122" s="35"/>
    </row>
    <row r="123" s="2" customFormat="1" ht="82" customHeight="1" outlineLevel="2" spans="1:12">
      <c r="A123" s="27">
        <v>2</v>
      </c>
      <c r="B123" s="14" t="s">
        <v>192</v>
      </c>
      <c r="C123" s="14" t="s">
        <v>194</v>
      </c>
      <c r="D123" s="22" t="s">
        <v>159</v>
      </c>
      <c r="E123" s="22">
        <v>21</v>
      </c>
      <c r="F123" s="22">
        <v>132.22</v>
      </c>
      <c r="G123" s="30">
        <f t="shared" si="3"/>
        <v>2776.62</v>
      </c>
      <c r="H123" s="31"/>
      <c r="I123" s="33"/>
      <c r="K123" s="34"/>
      <c r="L123" s="35"/>
    </row>
    <row r="124" s="1" customFormat="1" ht="82" customHeight="1" outlineLevel="2" spans="1:8">
      <c r="A124" s="27">
        <v>3</v>
      </c>
      <c r="B124" s="14" t="s">
        <v>192</v>
      </c>
      <c r="C124" s="14" t="s">
        <v>195</v>
      </c>
      <c r="D124" s="22" t="s">
        <v>33</v>
      </c>
      <c r="E124" s="22">
        <v>58.8</v>
      </c>
      <c r="F124" s="22">
        <v>24.24</v>
      </c>
      <c r="G124" s="30">
        <f t="shared" si="3"/>
        <v>1425.31</v>
      </c>
      <c r="H124" s="17"/>
    </row>
    <row r="125" s="2" customFormat="1" ht="49" customHeight="1" outlineLevel="2" spans="1:12">
      <c r="A125" s="27">
        <v>4</v>
      </c>
      <c r="B125" s="14" t="s">
        <v>196</v>
      </c>
      <c r="C125" s="14" t="s">
        <v>197</v>
      </c>
      <c r="D125" s="22" t="s">
        <v>71</v>
      </c>
      <c r="E125" s="22">
        <v>1</v>
      </c>
      <c r="F125" s="22">
        <v>21.64</v>
      </c>
      <c r="G125" s="30">
        <f t="shared" si="3"/>
        <v>21.64</v>
      </c>
      <c r="H125" s="31"/>
      <c r="I125" s="33"/>
      <c r="K125" s="34"/>
      <c r="L125" s="35"/>
    </row>
    <row r="126" s="2" customFormat="1" ht="49" customHeight="1" outlineLevel="2" spans="1:12">
      <c r="A126" s="27">
        <v>5</v>
      </c>
      <c r="B126" s="14" t="s">
        <v>196</v>
      </c>
      <c r="C126" s="14" t="s">
        <v>198</v>
      </c>
      <c r="D126" s="22" t="s">
        <v>71</v>
      </c>
      <c r="E126" s="22">
        <v>2</v>
      </c>
      <c r="F126" s="22">
        <v>34.33</v>
      </c>
      <c r="G126" s="30">
        <f t="shared" si="3"/>
        <v>68.66</v>
      </c>
      <c r="H126" s="31"/>
      <c r="I126" s="33"/>
      <c r="K126" s="34"/>
      <c r="L126" s="35"/>
    </row>
    <row r="127" s="2" customFormat="1" ht="67" customHeight="1" outlineLevel="2" spans="1:12">
      <c r="A127" s="27">
        <v>6</v>
      </c>
      <c r="B127" s="14" t="s">
        <v>199</v>
      </c>
      <c r="C127" s="14" t="s">
        <v>200</v>
      </c>
      <c r="D127" s="22" t="s">
        <v>33</v>
      </c>
      <c r="E127" s="22">
        <v>1574.97</v>
      </c>
      <c r="F127" s="22">
        <v>3.76</v>
      </c>
      <c r="G127" s="30">
        <f t="shared" si="3"/>
        <v>5921.89</v>
      </c>
      <c r="H127" s="31"/>
      <c r="I127" s="33"/>
      <c r="K127" s="34"/>
      <c r="L127" s="35"/>
    </row>
    <row r="128" s="2" customFormat="1" ht="67" customHeight="1" outlineLevel="2" spans="1:12">
      <c r="A128" s="27">
        <v>7</v>
      </c>
      <c r="B128" s="14" t="s">
        <v>199</v>
      </c>
      <c r="C128" s="14" t="s">
        <v>201</v>
      </c>
      <c r="D128" s="22" t="s">
        <v>33</v>
      </c>
      <c r="E128" s="22">
        <v>1032.71</v>
      </c>
      <c r="F128" s="22">
        <v>4.76</v>
      </c>
      <c r="G128" s="30">
        <f t="shared" si="3"/>
        <v>4915.7</v>
      </c>
      <c r="H128" s="32"/>
      <c r="I128" s="33"/>
      <c r="K128" s="34"/>
      <c r="L128" s="35"/>
    </row>
    <row r="129" s="2" customFormat="1" ht="94" customHeight="1" outlineLevel="2" spans="1:12">
      <c r="A129" s="27">
        <v>8</v>
      </c>
      <c r="B129" s="14" t="s">
        <v>202</v>
      </c>
      <c r="C129" s="14" t="s">
        <v>203</v>
      </c>
      <c r="D129" s="22" t="s">
        <v>33</v>
      </c>
      <c r="E129" s="22">
        <v>145.47</v>
      </c>
      <c r="F129" s="22">
        <v>19.03</v>
      </c>
      <c r="G129" s="30">
        <f t="shared" si="3"/>
        <v>2768.29</v>
      </c>
      <c r="H129" s="31"/>
      <c r="I129" s="33"/>
      <c r="K129" s="34"/>
      <c r="L129" s="35"/>
    </row>
    <row r="130" s="1" customFormat="1" ht="94" customHeight="1" outlineLevel="2" spans="1:8">
      <c r="A130" s="27">
        <v>9</v>
      </c>
      <c r="B130" s="14" t="s">
        <v>202</v>
      </c>
      <c r="C130" s="14" t="s">
        <v>204</v>
      </c>
      <c r="D130" s="22" t="s">
        <v>33</v>
      </c>
      <c r="E130" s="22">
        <v>209.89</v>
      </c>
      <c r="F130" s="22">
        <v>13.1</v>
      </c>
      <c r="G130" s="30">
        <f t="shared" si="3"/>
        <v>2749.56</v>
      </c>
      <c r="H130" s="17"/>
    </row>
    <row r="131" s="2" customFormat="1" ht="94" customHeight="1" outlineLevel="2" spans="1:12">
      <c r="A131" s="27">
        <v>10</v>
      </c>
      <c r="B131" s="14" t="s">
        <v>202</v>
      </c>
      <c r="C131" s="14" t="s">
        <v>205</v>
      </c>
      <c r="D131" s="22" t="s">
        <v>33</v>
      </c>
      <c r="E131" s="22">
        <v>47.01</v>
      </c>
      <c r="F131" s="22">
        <v>9.01</v>
      </c>
      <c r="G131" s="30">
        <f t="shared" si="3"/>
        <v>423.56</v>
      </c>
      <c r="H131" s="31"/>
      <c r="I131" s="33"/>
      <c r="K131" s="34"/>
      <c r="L131" s="35"/>
    </row>
    <row r="132" s="1" customFormat="1" ht="36" customHeight="1" outlineLevel="2" spans="1:8">
      <c r="A132" s="27"/>
      <c r="B132" s="21" t="s">
        <v>152</v>
      </c>
      <c r="C132" s="14"/>
      <c r="D132" s="14"/>
      <c r="E132" s="22"/>
      <c r="F132" s="22"/>
      <c r="G132" s="16"/>
      <c r="H132" s="17"/>
    </row>
    <row r="133" s="2" customFormat="1" ht="75" customHeight="1" outlineLevel="2" spans="1:12">
      <c r="A133" s="27">
        <v>11</v>
      </c>
      <c r="B133" s="14" t="s">
        <v>192</v>
      </c>
      <c r="C133" s="14" t="s">
        <v>206</v>
      </c>
      <c r="D133" s="22" t="s">
        <v>159</v>
      </c>
      <c r="E133" s="22">
        <v>19</v>
      </c>
      <c r="F133" s="22">
        <v>118.75</v>
      </c>
      <c r="G133" s="30">
        <f t="shared" ref="G133:G150" si="4">F133*E133</f>
        <v>2256.25</v>
      </c>
      <c r="H133" s="31"/>
      <c r="I133" s="33"/>
      <c r="K133" s="34"/>
      <c r="L133" s="35"/>
    </row>
    <row r="134" s="2" customFormat="1" ht="75" customHeight="1" outlineLevel="2" spans="1:12">
      <c r="A134" s="27">
        <v>12</v>
      </c>
      <c r="B134" s="14" t="s">
        <v>192</v>
      </c>
      <c r="C134" s="14" t="s">
        <v>207</v>
      </c>
      <c r="D134" s="22" t="s">
        <v>159</v>
      </c>
      <c r="E134" s="22">
        <v>35</v>
      </c>
      <c r="F134" s="22">
        <v>132.22</v>
      </c>
      <c r="G134" s="30">
        <f t="shared" si="4"/>
        <v>4627.7</v>
      </c>
      <c r="H134" s="31"/>
      <c r="I134" s="33"/>
      <c r="K134" s="34"/>
      <c r="L134" s="35"/>
    </row>
    <row r="135" s="2" customFormat="1" ht="75" customHeight="1" outlineLevel="2" spans="1:12">
      <c r="A135" s="27">
        <v>13</v>
      </c>
      <c r="B135" s="14" t="s">
        <v>192</v>
      </c>
      <c r="C135" s="14" t="s">
        <v>208</v>
      </c>
      <c r="D135" s="22" t="s">
        <v>159</v>
      </c>
      <c r="E135" s="22">
        <v>4</v>
      </c>
      <c r="F135" s="22">
        <v>136.68</v>
      </c>
      <c r="G135" s="30">
        <f t="shared" si="4"/>
        <v>546.72</v>
      </c>
      <c r="H135" s="31"/>
      <c r="I135" s="33"/>
      <c r="K135" s="34"/>
      <c r="L135" s="35"/>
    </row>
    <row r="136" s="2" customFormat="1" ht="75" customHeight="1" outlineLevel="2" spans="1:12">
      <c r="A136" s="27">
        <v>14</v>
      </c>
      <c r="B136" s="14" t="s">
        <v>192</v>
      </c>
      <c r="C136" s="14" t="s">
        <v>193</v>
      </c>
      <c r="D136" s="22" t="s">
        <v>159</v>
      </c>
      <c r="E136" s="22">
        <v>11</v>
      </c>
      <c r="F136" s="22">
        <v>139.36</v>
      </c>
      <c r="G136" s="30">
        <f t="shared" si="4"/>
        <v>1532.96</v>
      </c>
      <c r="H136" s="36"/>
      <c r="I136" s="33"/>
      <c r="K136" s="42"/>
      <c r="L136" s="35"/>
    </row>
    <row r="137" s="2" customFormat="1" ht="83" customHeight="1" outlineLevel="2" spans="1:12">
      <c r="A137" s="27">
        <v>15</v>
      </c>
      <c r="B137" s="14" t="s">
        <v>192</v>
      </c>
      <c r="C137" s="14" t="s">
        <v>195</v>
      </c>
      <c r="D137" s="22" t="s">
        <v>33</v>
      </c>
      <c r="E137" s="22">
        <v>266.37</v>
      </c>
      <c r="F137" s="22">
        <v>24.24</v>
      </c>
      <c r="G137" s="30">
        <f t="shared" si="4"/>
        <v>6456.81</v>
      </c>
      <c r="H137" s="36"/>
      <c r="I137" s="33"/>
      <c r="K137" s="42"/>
      <c r="L137" s="35"/>
    </row>
    <row r="138" s="2" customFormat="1" ht="47" customHeight="1" outlineLevel="2" spans="1:12">
      <c r="A138" s="27">
        <v>16</v>
      </c>
      <c r="B138" s="14" t="s">
        <v>196</v>
      </c>
      <c r="C138" s="14" t="s">
        <v>197</v>
      </c>
      <c r="D138" s="22" t="s">
        <v>71</v>
      </c>
      <c r="E138" s="22">
        <v>3</v>
      </c>
      <c r="F138" s="22">
        <v>21.64</v>
      </c>
      <c r="G138" s="30">
        <f t="shared" si="4"/>
        <v>64.92</v>
      </c>
      <c r="H138" s="36"/>
      <c r="I138" s="33"/>
      <c r="K138" s="42"/>
      <c r="L138" s="35"/>
    </row>
    <row r="139" s="2" customFormat="1" ht="47" customHeight="1" outlineLevel="2" spans="1:12">
      <c r="A139" s="27">
        <v>17</v>
      </c>
      <c r="B139" s="14" t="s">
        <v>196</v>
      </c>
      <c r="C139" s="14" t="s">
        <v>198</v>
      </c>
      <c r="D139" s="22" t="s">
        <v>71</v>
      </c>
      <c r="E139" s="22">
        <v>23</v>
      </c>
      <c r="F139" s="22">
        <v>34.33</v>
      </c>
      <c r="G139" s="30">
        <f t="shared" si="4"/>
        <v>789.59</v>
      </c>
      <c r="H139" s="36"/>
      <c r="I139" s="33"/>
      <c r="K139" s="42"/>
      <c r="L139" s="35"/>
    </row>
    <row r="140" s="2" customFormat="1" ht="39" customHeight="1" outlineLevel="2" spans="1:12">
      <c r="A140" s="27">
        <v>18</v>
      </c>
      <c r="B140" s="14" t="s">
        <v>209</v>
      </c>
      <c r="C140" s="14" t="s">
        <v>210</v>
      </c>
      <c r="D140" s="22" t="s">
        <v>71</v>
      </c>
      <c r="E140" s="22">
        <v>1</v>
      </c>
      <c r="F140" s="22">
        <v>21</v>
      </c>
      <c r="G140" s="30">
        <f t="shared" si="4"/>
        <v>21</v>
      </c>
      <c r="H140" s="36"/>
      <c r="I140" s="33"/>
      <c r="K140" s="42"/>
      <c r="L140" s="35"/>
    </row>
    <row r="141" s="2" customFormat="1" ht="39" customHeight="1" outlineLevel="2" spans="1:12">
      <c r="A141" s="27">
        <v>19</v>
      </c>
      <c r="B141" s="14" t="s">
        <v>209</v>
      </c>
      <c r="C141" s="14" t="s">
        <v>211</v>
      </c>
      <c r="D141" s="22" t="s">
        <v>71</v>
      </c>
      <c r="E141" s="22">
        <v>3</v>
      </c>
      <c r="F141" s="22">
        <v>23.09</v>
      </c>
      <c r="G141" s="30">
        <f t="shared" si="4"/>
        <v>69.27</v>
      </c>
      <c r="H141" s="36"/>
      <c r="I141" s="33"/>
      <c r="K141" s="42"/>
      <c r="L141" s="35"/>
    </row>
    <row r="142" s="2" customFormat="1" ht="39" customHeight="1" outlineLevel="2" spans="1:12">
      <c r="A142" s="27">
        <v>20</v>
      </c>
      <c r="B142" s="14" t="s">
        <v>209</v>
      </c>
      <c r="C142" s="14" t="s">
        <v>212</v>
      </c>
      <c r="D142" s="22" t="s">
        <v>71</v>
      </c>
      <c r="E142" s="22">
        <v>1</v>
      </c>
      <c r="F142" s="22">
        <v>26.35</v>
      </c>
      <c r="G142" s="30">
        <f t="shared" si="4"/>
        <v>26.35</v>
      </c>
      <c r="H142" s="36"/>
      <c r="I142" s="33"/>
      <c r="K142" s="42"/>
      <c r="L142" s="35"/>
    </row>
    <row r="143" s="2" customFormat="1" ht="39" customHeight="1" outlineLevel="2" spans="1:12">
      <c r="A143" s="27">
        <v>21</v>
      </c>
      <c r="B143" s="14" t="s">
        <v>209</v>
      </c>
      <c r="C143" s="14" t="s">
        <v>213</v>
      </c>
      <c r="D143" s="22" t="s">
        <v>71</v>
      </c>
      <c r="E143" s="22">
        <v>3</v>
      </c>
      <c r="F143" s="22">
        <v>35.78</v>
      </c>
      <c r="G143" s="30">
        <f t="shared" si="4"/>
        <v>107.34</v>
      </c>
      <c r="H143" s="36"/>
      <c r="I143" s="33"/>
      <c r="K143" s="42"/>
      <c r="L143" s="35"/>
    </row>
    <row r="144" s="2" customFormat="1" ht="39" customHeight="1" outlineLevel="2" spans="1:12">
      <c r="A144" s="27">
        <v>22</v>
      </c>
      <c r="B144" s="14" t="s">
        <v>209</v>
      </c>
      <c r="C144" s="14" t="s">
        <v>214</v>
      </c>
      <c r="D144" s="22" t="s">
        <v>71</v>
      </c>
      <c r="E144" s="22">
        <v>1</v>
      </c>
      <c r="F144" s="22">
        <v>39.04</v>
      </c>
      <c r="G144" s="30">
        <f t="shared" si="4"/>
        <v>39.04</v>
      </c>
      <c r="H144" s="36"/>
      <c r="I144" s="33"/>
      <c r="K144" s="42"/>
      <c r="L144" s="35"/>
    </row>
    <row r="145" s="2" customFormat="1" ht="69" customHeight="1" outlineLevel="2" spans="1:12">
      <c r="A145" s="27">
        <v>23</v>
      </c>
      <c r="B145" s="14" t="s">
        <v>199</v>
      </c>
      <c r="C145" s="14" t="s">
        <v>200</v>
      </c>
      <c r="D145" s="22" t="s">
        <v>33</v>
      </c>
      <c r="E145" s="22">
        <v>776.94</v>
      </c>
      <c r="F145" s="22">
        <v>3.76</v>
      </c>
      <c r="G145" s="30">
        <f t="shared" si="4"/>
        <v>2921.29</v>
      </c>
      <c r="H145" s="36"/>
      <c r="I145" s="33"/>
      <c r="K145" s="42"/>
      <c r="L145" s="35"/>
    </row>
    <row r="146" s="2" customFormat="1" ht="69" customHeight="1" outlineLevel="2" spans="1:12">
      <c r="A146" s="27">
        <v>24</v>
      </c>
      <c r="B146" s="14" t="s">
        <v>199</v>
      </c>
      <c r="C146" s="14" t="s">
        <v>201</v>
      </c>
      <c r="D146" s="22" t="s">
        <v>33</v>
      </c>
      <c r="E146" s="22">
        <v>435.02</v>
      </c>
      <c r="F146" s="22">
        <v>4.76</v>
      </c>
      <c r="G146" s="30">
        <f t="shared" si="4"/>
        <v>2070.7</v>
      </c>
      <c r="H146" s="36"/>
      <c r="I146" s="33"/>
      <c r="K146" s="42"/>
      <c r="L146" s="35"/>
    </row>
    <row r="147" s="2" customFormat="1" ht="98" customHeight="1" outlineLevel="2" spans="1:12">
      <c r="A147" s="27">
        <v>25</v>
      </c>
      <c r="B147" s="14" t="s">
        <v>202</v>
      </c>
      <c r="C147" s="14" t="s">
        <v>203</v>
      </c>
      <c r="D147" s="22" t="s">
        <v>33</v>
      </c>
      <c r="E147" s="22">
        <v>145.47</v>
      </c>
      <c r="F147" s="22">
        <v>19.03</v>
      </c>
      <c r="G147" s="30">
        <f t="shared" si="4"/>
        <v>2768.29</v>
      </c>
      <c r="H147" s="36"/>
      <c r="I147" s="33"/>
      <c r="K147" s="42"/>
      <c r="L147" s="35"/>
    </row>
    <row r="148" s="2" customFormat="1" ht="98" customHeight="1" outlineLevel="2" spans="1:12">
      <c r="A148" s="27">
        <v>26</v>
      </c>
      <c r="B148" s="14" t="s">
        <v>202</v>
      </c>
      <c r="C148" s="14" t="s">
        <v>204</v>
      </c>
      <c r="D148" s="22" t="s">
        <v>33</v>
      </c>
      <c r="E148" s="22">
        <v>209.89</v>
      </c>
      <c r="F148" s="22">
        <v>13.1</v>
      </c>
      <c r="G148" s="30">
        <f t="shared" si="4"/>
        <v>2749.56</v>
      </c>
      <c r="H148" s="36"/>
      <c r="I148" s="33"/>
      <c r="K148" s="42"/>
      <c r="L148" s="35"/>
    </row>
    <row r="149" s="2" customFormat="1" ht="98" customHeight="1" outlineLevel="2" spans="1:12">
      <c r="A149" s="27">
        <v>27</v>
      </c>
      <c r="B149" s="14" t="s">
        <v>202</v>
      </c>
      <c r="C149" s="14" t="s">
        <v>205</v>
      </c>
      <c r="D149" s="22" t="s">
        <v>33</v>
      </c>
      <c r="E149" s="22">
        <v>47.01</v>
      </c>
      <c r="F149" s="22">
        <v>9.01</v>
      </c>
      <c r="G149" s="30">
        <f t="shared" si="4"/>
        <v>423.56</v>
      </c>
      <c r="H149" s="36"/>
      <c r="I149" s="33"/>
      <c r="K149" s="42"/>
      <c r="L149" s="35"/>
    </row>
    <row r="150" s="2" customFormat="1" ht="34" customHeight="1" outlineLevel="2" spans="1:12">
      <c r="A150" s="27">
        <v>28</v>
      </c>
      <c r="B150" s="28" t="s">
        <v>188</v>
      </c>
      <c r="C150" s="28"/>
      <c r="D150" s="27" t="s">
        <v>189</v>
      </c>
      <c r="E150" s="37">
        <v>1</v>
      </c>
      <c r="F150" s="27">
        <v>446.59</v>
      </c>
      <c r="G150" s="30">
        <f t="shared" si="4"/>
        <v>446.59</v>
      </c>
      <c r="H150" s="36"/>
      <c r="I150" s="33"/>
      <c r="K150" s="42"/>
      <c r="L150" s="35"/>
    </row>
    <row r="151" s="2" customFormat="1" ht="30" customHeight="1" spans="1:12">
      <c r="A151" s="25" t="s">
        <v>215</v>
      </c>
      <c r="B151" s="25" t="s">
        <v>216</v>
      </c>
      <c r="C151" s="25"/>
      <c r="D151" s="25"/>
      <c r="E151" s="25"/>
      <c r="F151" s="25"/>
      <c r="G151" s="38">
        <f>+SUM(G5:G150)*0.09</f>
        <v>62363.23</v>
      </c>
      <c r="H151" s="36"/>
      <c r="I151" s="33"/>
      <c r="L151" s="35"/>
    </row>
    <row r="152" s="2" customFormat="1" ht="30" customHeight="1" spans="1:12">
      <c r="A152" s="25" t="s">
        <v>217</v>
      </c>
      <c r="B152" s="25" t="s">
        <v>218</v>
      </c>
      <c r="C152" s="25"/>
      <c r="D152" s="25"/>
      <c r="E152" s="25"/>
      <c r="F152" s="25"/>
      <c r="G152" s="16">
        <f>+SUM(G5:G151)</f>
        <v>755287.96</v>
      </c>
      <c r="H152" s="17"/>
      <c r="I152" s="33"/>
      <c r="L152" s="35"/>
    </row>
    <row r="153" s="1" customFormat="1" ht="62" customHeight="1" spans="1:8">
      <c r="A153" s="39" t="s">
        <v>219</v>
      </c>
      <c r="B153" s="40"/>
      <c r="C153" s="40"/>
      <c r="D153" s="40"/>
      <c r="E153" s="40"/>
      <c r="F153" s="40"/>
      <c r="G153" s="41"/>
      <c r="H153" s="40"/>
    </row>
    <row r="154" s="1" customFormat="1" spans="7:7">
      <c r="G154" s="4"/>
    </row>
  </sheetData>
  <autoFilter ref="A1:H153">
    <extLst/>
  </autoFilter>
  <mergeCells count="4">
    <mergeCell ref="A1:H1"/>
    <mergeCell ref="B151:F151"/>
    <mergeCell ref="B152:F152"/>
    <mergeCell ref="A153:H153"/>
  </mergeCells>
  <printOptions horizontalCentered="1"/>
  <pageMargins left="0.251388888888889" right="0.251388888888889" top="0.357638888888889" bottom="0.357638888888889" header="0.298611111111111" footer="0.298611111111111"/>
  <pageSetup paperSize="9" scale="68"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编制说明</vt:lpstr>
      <vt:lpstr>精装修部分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何浩</cp:lastModifiedBy>
  <dcterms:created xsi:type="dcterms:W3CDTF">2023-10-11T16:45:00Z</dcterms:created>
  <dcterms:modified xsi:type="dcterms:W3CDTF">2023-10-24T13:30:36Z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B4E5071984244E3D9B7D38A235A3FCF4_12</vt:lpwstr>
  </property>
</Properties>
</file>