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汇总表" sheetId="5" r:id="rId1"/>
    <sheet name="钢筋招采" sheetId="8" r:id="rId2"/>
    <sheet name="钢筋招采 （空表)" sheetId="9" r:id="rId3"/>
  </sheets>
  <definedNames>
    <definedName name="_xlnm.Print_Area" localSheetId="0">汇总表!$A$1:$F$5</definedName>
    <definedName name="_xlnm.Print_Area" localSheetId="1">钢筋招采!$A$1:$J$10</definedName>
    <definedName name="_xlnm.Print_Area" localSheetId="2">'钢筋招采 （空表)'!$A$1:$J$10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<sst xmlns="http://schemas.openxmlformats.org/spreadsheetml/2006/main" count="82" uniqueCount="33">
  <si>
    <t>东莞市儿童科普教育基地项目-钢筋采购工程限价费用汇总表</t>
  </si>
  <si>
    <t>序号</t>
  </si>
  <si>
    <t>费用名称</t>
  </si>
  <si>
    <t>计费基数</t>
  </si>
  <si>
    <t>采购限价
（元）</t>
  </si>
  <si>
    <t>投标报价
（元）</t>
  </si>
  <si>
    <t>备注</t>
  </si>
  <si>
    <t>工程费用</t>
  </si>
  <si>
    <t>汇总报价</t>
  </si>
  <si>
    <t>小写：</t>
  </si>
  <si>
    <t>大写：</t>
  </si>
  <si>
    <t>东莞市儿童科普教育基地钢筋指导价</t>
  </si>
  <si>
    <t>品牌</t>
  </si>
  <si>
    <t>名称</t>
  </si>
  <si>
    <t>型号</t>
  </si>
  <si>
    <t>数量</t>
  </si>
  <si>
    <t>单位</t>
  </si>
  <si>
    <t>我的钢铁网单价（7月19日）</t>
  </si>
  <si>
    <t>±元/吨（固定浮动价）</t>
  </si>
  <si>
    <t>上下浮动后单（元/吨）</t>
  </si>
  <si>
    <t>合计</t>
  </si>
  <si>
    <t>韶钢/柳钢/鞍钢/广钢/宝钢/首钢</t>
  </si>
  <si>
    <t>盘圆</t>
  </si>
  <si>
    <t>φ10以内</t>
  </si>
  <si>
    <t>t</t>
  </si>
  <si>
    <t>+100</t>
  </si>
  <si>
    <t>圆钢</t>
  </si>
  <si>
    <t>φ10~14</t>
  </si>
  <si>
    <t>螺纹钢筋HRB400E</t>
  </si>
  <si>
    <t>φ12-φ16</t>
  </si>
  <si>
    <t>φ18-φ25</t>
  </si>
  <si>
    <r>
      <rPr>
        <b/>
        <sz val="11"/>
        <color theme="1"/>
        <rFont val="??"/>
        <charset val="134"/>
        <scheme val="minor"/>
      </rPr>
      <t>备注：1、各规格钢筋指导单价暂按2024年7月19日17:30广州市场建筑钢材价格行情中的</t>
    </r>
    <r>
      <rPr>
        <b/>
        <u/>
        <sz val="11"/>
        <color theme="1"/>
        <rFont val="??"/>
        <charset val="134"/>
        <scheme val="minor"/>
      </rPr>
      <t>广钢</t>
    </r>
    <r>
      <rPr>
        <b/>
        <sz val="11"/>
        <color theme="1"/>
        <rFont val="??"/>
        <charset val="134"/>
        <scheme val="minor"/>
      </rPr>
      <t>品牌单价作为指导价，具体品牌及单价以下单当天我的钢铁网价格为准，浮动单价以中标价浮动金额为准。
            2、我的钢铁网市场建筑钢材行情价格以下午16:00以后价格为准。
            3、若选用品牌下单当天我的钢铁网无相应价格，参考临近日期同规格品牌单价。
            4、钢筋进场需提供各种规格厂家质量证明文件复印件加盖厂家或供货商公章，合格证。</t>
    </r>
  </si>
  <si>
    <t>单价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</si>
</sst>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33">
    <font>
      <sz val="9"/>
      <color theme="1"/>
      <name val="??"/>
      <charset val="134"/>
      <scheme val="minor"/>
    </font>
    <font>
      <sz val="11"/>
      <color theme="1"/>
      <name val="??"/>
      <charset val="134"/>
      <scheme val="minor"/>
    </font>
    <font>
      <b/>
      <sz val="20"/>
      <color theme="1"/>
      <name val="??"/>
      <charset val="134"/>
      <scheme val="minor"/>
    </font>
    <font>
      <b/>
      <sz val="12"/>
      <color rgb="FF000000"/>
      <name val="宋体"/>
      <charset val="134"/>
    </font>
    <font>
      <b/>
      <sz val="11"/>
      <color theme="1"/>
      <name val="??"/>
      <charset val="134"/>
      <scheme val="minor"/>
    </font>
    <font>
      <sz val="10"/>
      <color rgb="FF000000"/>
      <name val="宋体"/>
      <charset val="134"/>
    </font>
    <font>
      <sz val="10"/>
      <color theme="1"/>
      <name val="??"/>
      <charset val="134"/>
      <scheme val="minor"/>
    </font>
    <font>
      <sz val="12"/>
      <color rgb="FF000000"/>
      <name val="宋体"/>
      <charset val="134"/>
    </font>
    <font>
      <sz val="12"/>
      <name val="宋体"/>
      <charset val="134"/>
    </font>
    <font>
      <b/>
      <sz val="12"/>
      <name val="宋体"/>
      <charset val="134"/>
    </font>
    <font>
      <sz val="9"/>
      <name val="宋体"/>
      <charset val="134"/>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Geneva"/>
      <charset val="0"/>
    </font>
    <font>
      <sz val="11"/>
      <color indexed="8"/>
      <name val="宋体"/>
      <charset val="134"/>
    </font>
    <font>
      <b/>
      <u/>
      <sz val="11"/>
      <color theme="1"/>
      <name val="??"/>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xf numFmtId="0" fontId="31" fillId="0" borderId="0">
      <alignment vertical="center"/>
    </xf>
  </cellStyleXfs>
  <cellXfs count="43">
    <xf numFmtId="0" fontId="0" fillId="0" borderId="0" xfId="50"/>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 fillId="0" borderId="1" xfId="0" applyFont="1" applyFill="1" applyBorder="1" applyAlignment="1">
      <alignment vertical="center"/>
    </xf>
    <xf numFmtId="177" fontId="4" fillId="0" borderId="1" xfId="0" applyNumberFormat="1"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horizontal="center" vertical="center"/>
    </xf>
    <xf numFmtId="177" fontId="9" fillId="0" borderId="0" xfId="0" applyNumberFormat="1" applyFont="1" applyFill="1" applyAlignment="1">
      <alignment horizontal="center" vertical="center"/>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xf>
    <xf numFmtId="178" fontId="8" fillId="0" borderId="1" xfId="0" applyNumberFormat="1" applyFont="1" applyFill="1" applyBorder="1" applyAlignment="1">
      <alignment vertical="center"/>
    </xf>
    <xf numFmtId="0" fontId="10" fillId="0" borderId="1"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7" fontId="8" fillId="0" borderId="1" xfId="0" applyNumberFormat="1" applyFont="1" applyFill="1" applyBorder="1" applyAlignment="1">
      <alignmen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177" fontId="8" fillId="0" borderId="0" xfId="0" applyNumberFormat="1" applyFont="1" applyFill="1" applyAlignment="1">
      <alignment horizontal="center" vertical="center"/>
    </xf>
    <xf numFmtId="0" fontId="6" fillId="0" borderId="1"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四季丽晶公寓报价" xfId="49"/>
    <cellStyle name="Normal" xfId="50"/>
    <cellStyle name="常规 2"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view="pageBreakPreview" zoomScale="130" zoomScaleNormal="100" workbookViewId="0">
      <selection activeCell="E10" sqref="E10"/>
    </sheetView>
  </sheetViews>
  <sheetFormatPr defaultColWidth="9" defaultRowHeight="14.25" outlineLevelCol="5"/>
  <cols>
    <col min="1" max="1" width="6.87619047619048" style="23" customWidth="1"/>
    <col min="2" max="2" width="19.1238095238095" style="23" customWidth="1"/>
    <col min="3" max="3" width="28.5047619047619" style="23" customWidth="1"/>
    <col min="4" max="4" width="19.3809523809524" style="23" customWidth="1"/>
    <col min="5" max="5" width="24.2857142857143" style="23" customWidth="1"/>
    <col min="6" max="6" width="20.7619047619048" style="23" customWidth="1"/>
    <col min="7" max="16384" width="9" style="23"/>
  </cols>
  <sheetData>
    <row r="1" s="23" customFormat="1" ht="54" customHeight="1" spans="1:6">
      <c r="A1" s="24" t="s">
        <v>0</v>
      </c>
      <c r="B1" s="24"/>
      <c r="C1" s="24"/>
      <c r="D1" s="25"/>
      <c r="E1" s="24"/>
      <c r="F1" s="24"/>
    </row>
    <row r="2" s="23" customFormat="1" ht="39" customHeight="1" spans="1:6">
      <c r="A2" s="26" t="s">
        <v>1</v>
      </c>
      <c r="B2" s="26" t="s">
        <v>2</v>
      </c>
      <c r="C2" s="26" t="s">
        <v>3</v>
      </c>
      <c r="D2" s="27" t="s">
        <v>4</v>
      </c>
      <c r="E2" s="28" t="s">
        <v>5</v>
      </c>
      <c r="F2" s="26" t="s">
        <v>6</v>
      </c>
    </row>
    <row r="3" s="23" customFormat="1" ht="36" customHeight="1" spans="1:6">
      <c r="A3" s="29">
        <v>1</v>
      </c>
      <c r="B3" s="29" t="s">
        <v>7</v>
      </c>
      <c r="C3" s="30">
        <f>钢筋招采!J9</f>
        <v>10251204</v>
      </c>
      <c r="D3" s="31">
        <f>C3</f>
        <v>10251204</v>
      </c>
      <c r="E3" s="32"/>
      <c r="F3" s="32"/>
    </row>
    <row r="4" s="23" customFormat="1" ht="22" customHeight="1" spans="1:6">
      <c r="A4" s="33" t="s">
        <v>8</v>
      </c>
      <c r="B4" s="34"/>
      <c r="C4" s="35"/>
      <c r="D4" s="36" t="s">
        <v>9</v>
      </c>
      <c r="E4" s="37"/>
      <c r="F4" s="38"/>
    </row>
    <row r="5" s="23" customFormat="1" ht="24" customHeight="1" spans="1:6">
      <c r="A5" s="39"/>
      <c r="B5" s="40"/>
      <c r="C5" s="41"/>
      <c r="D5" s="36" t="s">
        <v>10</v>
      </c>
      <c r="E5" s="37"/>
      <c r="F5" s="38"/>
    </row>
    <row r="9" spans="3:4">
      <c r="C9" s="42"/>
      <c r="D9" s="42"/>
    </row>
    <row r="10" spans="4:4">
      <c r="D10" s="42"/>
    </row>
    <row r="11" spans="4:4">
      <c r="D11" s="42"/>
    </row>
  </sheetData>
  <mergeCells count="4">
    <mergeCell ref="A1:F1"/>
    <mergeCell ref="E4:F4"/>
    <mergeCell ref="E5:F5"/>
    <mergeCell ref="A4:C5"/>
  </mergeCells>
  <pageMargins left="0.75" right="0.75" top="1" bottom="1" header="0.5" footer="0.5"/>
  <pageSetup paperSize="9" scale="8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view="pageBreakPreview" zoomScaleNormal="82" workbookViewId="0">
      <selection activeCell="J7" sqref="J7"/>
    </sheetView>
  </sheetViews>
  <sheetFormatPr defaultColWidth="10.2857142857143" defaultRowHeight="14.25"/>
  <cols>
    <col min="1" max="1" width="10.2857142857143" style="1"/>
    <col min="2" max="2" width="22.8571428571429" style="2" customWidth="1"/>
    <col min="3" max="3" width="21.4285714285714" style="3" customWidth="1"/>
    <col min="4" max="4" width="10.2857142857143" style="1"/>
    <col min="5" max="5" width="12" style="1"/>
    <col min="6" max="6" width="11.047619047619" style="1"/>
    <col min="7" max="7" width="15.847619047619" style="1" customWidth="1"/>
    <col min="8" max="8" width="11.7142857142857" style="1" customWidth="1"/>
    <col min="9" max="9" width="12.1428571428571" style="1" customWidth="1"/>
    <col min="10" max="10" width="17.5714285714286" style="1"/>
    <col min="11" max="16384" width="10.2857142857143" style="1"/>
  </cols>
  <sheetData>
    <row r="1" ht="12" spans="1:10">
      <c r="A1" s="4" t="s">
        <v>11</v>
      </c>
      <c r="B1" s="5"/>
      <c r="C1" s="4"/>
      <c r="D1" s="4"/>
      <c r="E1" s="4"/>
      <c r="F1" s="4"/>
      <c r="G1" s="4"/>
      <c r="H1" s="4"/>
      <c r="I1" s="4"/>
      <c r="J1" s="4"/>
    </row>
    <row r="2" ht="46" customHeight="1" spans="1:10">
      <c r="A2" s="4"/>
      <c r="B2" s="5"/>
      <c r="C2" s="4"/>
      <c r="D2" s="4"/>
      <c r="E2" s="4"/>
      <c r="F2" s="4"/>
      <c r="G2" s="4"/>
      <c r="H2" s="4"/>
      <c r="I2" s="4"/>
      <c r="J2" s="4"/>
    </row>
    <row r="3" ht="28.5" spans="1:10">
      <c r="A3" s="6" t="s">
        <v>1</v>
      </c>
      <c r="B3" s="6" t="s">
        <v>12</v>
      </c>
      <c r="C3" s="6" t="s">
        <v>13</v>
      </c>
      <c r="D3" s="6" t="s">
        <v>14</v>
      </c>
      <c r="E3" s="6" t="s">
        <v>15</v>
      </c>
      <c r="F3" s="6" t="s">
        <v>16</v>
      </c>
      <c r="G3" s="7" t="s">
        <v>17</v>
      </c>
      <c r="H3" s="8" t="s">
        <v>18</v>
      </c>
      <c r="I3" s="21" t="s">
        <v>19</v>
      </c>
      <c r="J3" s="7" t="s">
        <v>20</v>
      </c>
    </row>
    <row r="4" ht="24" spans="1:13">
      <c r="A4" s="6">
        <v>1</v>
      </c>
      <c r="B4" s="9" t="s">
        <v>21</v>
      </c>
      <c r="C4" s="10" t="s">
        <v>22</v>
      </c>
      <c r="D4" s="11" t="s">
        <v>23</v>
      </c>
      <c r="E4" s="12">
        <f>(66.8418+20.79)*1.15</f>
        <v>100.78</v>
      </c>
      <c r="F4" s="10" t="s">
        <v>24</v>
      </c>
      <c r="G4" s="13">
        <v>3980</v>
      </c>
      <c r="H4" s="43" t="s">
        <v>25</v>
      </c>
      <c r="I4" s="13">
        <f t="shared" ref="I4:I8" si="0">+G4+160</f>
        <v>4140</v>
      </c>
      <c r="J4" s="22">
        <f t="shared" ref="J4:J8" si="1">+I4*E4</f>
        <v>417229.2</v>
      </c>
      <c r="M4" s="1">
        <v>1.15</v>
      </c>
    </row>
    <row r="5" ht="24" spans="1:10">
      <c r="A5" s="6">
        <v>2</v>
      </c>
      <c r="B5" s="9" t="s">
        <v>21</v>
      </c>
      <c r="C5" s="10" t="s">
        <v>26</v>
      </c>
      <c r="D5" s="11" t="s">
        <v>27</v>
      </c>
      <c r="E5" s="12">
        <f>(242.16/1000)*1.15</f>
        <v>0.28</v>
      </c>
      <c r="F5" s="10" t="s">
        <v>24</v>
      </c>
      <c r="G5" s="13">
        <v>3880</v>
      </c>
      <c r="H5" s="43" t="s">
        <v>25</v>
      </c>
      <c r="I5" s="13">
        <f t="shared" si="0"/>
        <v>4040</v>
      </c>
      <c r="J5" s="22">
        <f t="shared" si="1"/>
        <v>1131.2</v>
      </c>
    </row>
    <row r="6" ht="24" spans="1:10">
      <c r="A6" s="6">
        <v>3</v>
      </c>
      <c r="B6" s="9" t="s">
        <v>21</v>
      </c>
      <c r="C6" s="10" t="s">
        <v>28</v>
      </c>
      <c r="D6" s="11" t="s">
        <v>23</v>
      </c>
      <c r="E6" s="12">
        <v>1208.04</v>
      </c>
      <c r="F6" s="10" t="s">
        <v>24</v>
      </c>
      <c r="G6" s="13">
        <v>3850</v>
      </c>
      <c r="H6" s="43" t="s">
        <v>25</v>
      </c>
      <c r="I6" s="13">
        <f t="shared" si="0"/>
        <v>4010</v>
      </c>
      <c r="J6" s="22">
        <f t="shared" si="1"/>
        <v>4844240.4</v>
      </c>
    </row>
    <row r="7" ht="24" spans="1:10">
      <c r="A7" s="6">
        <v>4</v>
      </c>
      <c r="B7" s="9" t="s">
        <v>21</v>
      </c>
      <c r="C7" s="10" t="s">
        <v>28</v>
      </c>
      <c r="D7" s="11" t="s">
        <v>29</v>
      </c>
      <c r="E7" s="12">
        <f>(184.4+107.2)*1.15</f>
        <v>335.34</v>
      </c>
      <c r="F7" s="10" t="s">
        <v>24</v>
      </c>
      <c r="G7" s="13">
        <v>3750</v>
      </c>
      <c r="H7" s="43" t="s">
        <v>25</v>
      </c>
      <c r="I7" s="13">
        <f t="shared" si="0"/>
        <v>3910</v>
      </c>
      <c r="J7" s="22">
        <f t="shared" si="1"/>
        <v>1311179.4</v>
      </c>
    </row>
    <row r="8" ht="24" spans="1:10">
      <c r="A8" s="6">
        <v>5</v>
      </c>
      <c r="B8" s="9" t="s">
        <v>21</v>
      </c>
      <c r="C8" s="10" t="s">
        <v>28</v>
      </c>
      <c r="D8" s="11" t="s">
        <v>30</v>
      </c>
      <c r="E8" s="12">
        <f>(137.6+792.05)*1.15</f>
        <v>1069.1</v>
      </c>
      <c r="F8" s="10" t="s">
        <v>24</v>
      </c>
      <c r="G8" s="13">
        <v>3670</v>
      </c>
      <c r="H8" s="43" t="s">
        <v>25</v>
      </c>
      <c r="I8" s="13">
        <f t="shared" si="0"/>
        <v>3830</v>
      </c>
      <c r="J8" s="22">
        <f t="shared" si="1"/>
        <v>4094653</v>
      </c>
    </row>
    <row r="9" ht="32" customHeight="1" spans="1:10">
      <c r="A9" s="14"/>
      <c r="B9" s="15"/>
      <c r="C9" s="16" t="s">
        <v>20</v>
      </c>
      <c r="D9" s="17"/>
      <c r="E9" s="18">
        <f>SUM(E4:E8)</f>
        <v>2713.54</v>
      </c>
      <c r="F9" s="17"/>
      <c r="G9" s="17"/>
      <c r="H9" s="17"/>
      <c r="I9" s="17"/>
      <c r="J9" s="18">
        <f>SUM(J5:J8)</f>
        <v>10251204</v>
      </c>
    </row>
    <row r="10" ht="81" customHeight="1" spans="1:10">
      <c r="A10" s="19" t="s">
        <v>31</v>
      </c>
      <c r="B10" s="19"/>
      <c r="C10" s="20"/>
      <c r="D10" s="19"/>
      <c r="E10" s="19"/>
      <c r="F10" s="19"/>
      <c r="G10" s="19"/>
      <c r="H10" s="19"/>
      <c r="I10" s="19"/>
      <c r="J10" s="19"/>
    </row>
  </sheetData>
  <mergeCells count="2">
    <mergeCell ref="A10:J10"/>
    <mergeCell ref="A1:J2"/>
  </mergeCells>
  <pageMargins left="0.75" right="0.75" top="1" bottom="1" header="0.5" footer="0.5"/>
  <pageSetup paperSize="9" scale="6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view="pageBreakPreview" zoomScaleNormal="82" workbookViewId="0">
      <selection activeCell="M4" sqref="M4"/>
    </sheetView>
  </sheetViews>
  <sheetFormatPr defaultColWidth="10.2857142857143" defaultRowHeight="14.25"/>
  <cols>
    <col min="1" max="1" width="10.2857142857143" style="1"/>
    <col min="2" max="2" width="22.8571428571429" style="2" customWidth="1"/>
    <col min="3" max="3" width="21.4285714285714" style="3" customWidth="1"/>
    <col min="4" max="4" width="10.2857142857143" style="1"/>
    <col min="5" max="5" width="12" style="1"/>
    <col min="6" max="6" width="11.047619047619" style="1"/>
    <col min="7" max="7" width="17.4285714285714" style="1" customWidth="1"/>
    <col min="8" max="8" width="12.2857142857143" style="1" customWidth="1"/>
    <col min="9" max="9" width="13.4285714285714" style="1" customWidth="1"/>
    <col min="10" max="10" width="17.5714285714286" style="1"/>
    <col min="11" max="16384" width="10.2857142857143" style="1"/>
  </cols>
  <sheetData>
    <row r="1" ht="12" spans="1:10">
      <c r="A1" s="4" t="s">
        <v>11</v>
      </c>
      <c r="B1" s="5"/>
      <c r="C1" s="4"/>
      <c r="D1" s="4"/>
      <c r="E1" s="4"/>
      <c r="F1" s="4"/>
      <c r="G1" s="4"/>
      <c r="H1" s="4"/>
      <c r="I1" s="4"/>
      <c r="J1" s="4"/>
    </row>
    <row r="2" ht="46" customHeight="1" spans="1:10">
      <c r="A2" s="4"/>
      <c r="B2" s="5"/>
      <c r="C2" s="4"/>
      <c r="D2" s="4"/>
      <c r="E2" s="4"/>
      <c r="F2" s="4"/>
      <c r="G2" s="4"/>
      <c r="H2" s="4"/>
      <c r="I2" s="4"/>
      <c r="J2" s="4"/>
    </row>
    <row r="3" ht="27.75" spans="1:10">
      <c r="A3" s="6" t="s">
        <v>1</v>
      </c>
      <c r="B3" s="6" t="s">
        <v>12</v>
      </c>
      <c r="C3" s="6" t="s">
        <v>13</v>
      </c>
      <c r="D3" s="6" t="s">
        <v>14</v>
      </c>
      <c r="E3" s="6" t="s">
        <v>15</v>
      </c>
      <c r="F3" s="6" t="s">
        <v>16</v>
      </c>
      <c r="G3" s="7" t="s">
        <v>32</v>
      </c>
      <c r="H3" s="8" t="s">
        <v>18</v>
      </c>
      <c r="I3" s="21" t="s">
        <v>19</v>
      </c>
      <c r="J3" s="7" t="s">
        <v>20</v>
      </c>
    </row>
    <row r="4" ht="24" spans="1:10">
      <c r="A4" s="6">
        <v>1</v>
      </c>
      <c r="B4" s="9" t="s">
        <v>21</v>
      </c>
      <c r="C4" s="10" t="s">
        <v>22</v>
      </c>
      <c r="D4" s="11" t="s">
        <v>23</v>
      </c>
      <c r="E4" s="12">
        <f>(66.8418+20.79)*1.15</f>
        <v>100.78</v>
      </c>
      <c r="F4" s="10" t="s">
        <v>24</v>
      </c>
      <c r="G4" s="13"/>
      <c r="H4" s="13"/>
      <c r="I4" s="13"/>
      <c r="J4" s="22"/>
    </row>
    <row r="5" ht="24" spans="1:10">
      <c r="A5" s="6">
        <v>2</v>
      </c>
      <c r="B5" s="9" t="s">
        <v>21</v>
      </c>
      <c r="C5" s="10" t="s">
        <v>26</v>
      </c>
      <c r="D5" s="11" t="s">
        <v>27</v>
      </c>
      <c r="E5" s="12">
        <f>(242.16/1000)*1.15</f>
        <v>0.28</v>
      </c>
      <c r="F5" s="10" t="s">
        <v>24</v>
      </c>
      <c r="G5" s="13"/>
      <c r="H5" s="13"/>
      <c r="I5" s="13"/>
      <c r="J5" s="22"/>
    </row>
    <row r="6" ht="24" spans="1:10">
      <c r="A6" s="6">
        <v>3</v>
      </c>
      <c r="B6" s="9" t="s">
        <v>21</v>
      </c>
      <c r="C6" s="10" t="s">
        <v>28</v>
      </c>
      <c r="D6" s="11" t="s">
        <v>23</v>
      </c>
      <c r="E6" s="12">
        <v>1208.04</v>
      </c>
      <c r="F6" s="10" t="s">
        <v>24</v>
      </c>
      <c r="G6" s="13"/>
      <c r="H6" s="13"/>
      <c r="I6" s="13"/>
      <c r="J6" s="22"/>
    </row>
    <row r="7" ht="24" spans="1:10">
      <c r="A7" s="6">
        <v>4</v>
      </c>
      <c r="B7" s="9" t="s">
        <v>21</v>
      </c>
      <c r="C7" s="10" t="s">
        <v>28</v>
      </c>
      <c r="D7" s="11" t="s">
        <v>29</v>
      </c>
      <c r="E7" s="12">
        <f>(184.4+107.2)*1.15</f>
        <v>335.34</v>
      </c>
      <c r="F7" s="10" t="s">
        <v>24</v>
      </c>
      <c r="G7" s="13"/>
      <c r="H7" s="13"/>
      <c r="I7" s="13"/>
      <c r="J7" s="22"/>
    </row>
    <row r="8" ht="24" spans="1:10">
      <c r="A8" s="6">
        <v>5</v>
      </c>
      <c r="B8" s="9" t="s">
        <v>21</v>
      </c>
      <c r="C8" s="10" t="s">
        <v>28</v>
      </c>
      <c r="D8" s="11" t="s">
        <v>30</v>
      </c>
      <c r="E8" s="12">
        <f>(137.6+792.05)*1.15</f>
        <v>1069.1</v>
      </c>
      <c r="F8" s="10" t="s">
        <v>24</v>
      </c>
      <c r="G8" s="13"/>
      <c r="H8" s="13"/>
      <c r="I8" s="13"/>
      <c r="J8" s="22"/>
    </row>
    <row r="9" ht="32" customHeight="1" spans="1:10">
      <c r="A9" s="14"/>
      <c r="B9" s="15"/>
      <c r="C9" s="16" t="s">
        <v>20</v>
      </c>
      <c r="D9" s="17"/>
      <c r="E9" s="18">
        <f>SUM(E4:E8)</f>
        <v>2713.54</v>
      </c>
      <c r="F9" s="17"/>
      <c r="G9" s="17"/>
      <c r="H9" s="17"/>
      <c r="I9" s="17"/>
      <c r="J9" s="18"/>
    </row>
    <row r="10" ht="81" customHeight="1" spans="1:10">
      <c r="A10" s="19" t="s">
        <v>31</v>
      </c>
      <c r="B10" s="19"/>
      <c r="C10" s="20"/>
      <c r="D10" s="19"/>
      <c r="E10" s="19"/>
      <c r="F10" s="19"/>
      <c r="G10" s="19"/>
      <c r="H10" s="19"/>
      <c r="I10" s="19"/>
      <c r="J10" s="19"/>
    </row>
  </sheetData>
  <mergeCells count="2">
    <mergeCell ref="A10:J10"/>
    <mergeCell ref="A1:J2"/>
  </mergeCells>
  <pageMargins left="0.75" right="0.75" top="1" bottom="1"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钢筋招采</vt:lpstr>
      <vt:lpstr>钢筋招采 （空表)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麦惠诚</cp:lastModifiedBy>
  <dcterms:created xsi:type="dcterms:W3CDTF">2023-06-12T22:24:00Z</dcterms:created>
  <dcterms:modified xsi:type="dcterms:W3CDTF">2024-08-08T09:31:06Z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98CF00D85E3A42D7945DFC0C94D40003_13</vt:lpwstr>
  </property>
  <property fmtid="{D5CDD505-2E9C-101B-9397-08002B2CF9AE}" pid="3" name="KSOProductBuildVer">
    <vt:lpwstr>2052-12.1.0.16399</vt:lpwstr>
  </property>
</Properties>
</file>