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1"/>
  </bookViews>
  <sheets>
    <sheet name="汇总表" sheetId="5" r:id="rId1"/>
    <sheet name="编制说明" sheetId="6" r:id="rId2"/>
    <sheet name="报价汇总表" sheetId="7" r:id="rId3"/>
    <sheet name="报价表 (2)" sheetId="8" r:id="rId4"/>
  </sheets>
  <definedNames>
    <definedName name="_xlnm._FilterDatabase" localSheetId="3" hidden="1">'报价表 (2)'!$A$4:$H$172</definedName>
    <definedName name="_xlnm.Print_Area" localSheetId="0">汇总表!$A$1:$G$5</definedName>
    <definedName name="_xlnm.Print_Area" localSheetId="1">编制说明!$A$1:$A$12</definedName>
    <definedName name="_xlnm.Print_Area" localSheetId="2">报价汇总表!$A$1:$D$18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<sst xmlns="http://schemas.openxmlformats.org/spreadsheetml/2006/main" count="699" uniqueCount="155">
  <si>
    <t>东莞市生物技术产业园项目-门窗工程
限价费用汇总表</t>
  </si>
  <si>
    <t>序号</t>
  </si>
  <si>
    <t>费用名称</t>
  </si>
  <si>
    <t>控制价（元）</t>
  </si>
  <si>
    <t>采购限价
（元）</t>
  </si>
  <si>
    <t>投标人报价
不含税
（元）</t>
  </si>
  <si>
    <t>投标人报价
含税
（元）</t>
  </si>
  <si>
    <t>备注</t>
  </si>
  <si>
    <t>工程费用</t>
  </si>
  <si>
    <t>汇总报价</t>
  </si>
  <si>
    <t>小写：</t>
  </si>
  <si>
    <t>大写：</t>
  </si>
  <si>
    <t>编制说明</t>
  </si>
  <si>
    <t>1、招标范围：东莞市生物技术产业园项目-门窗安装施工所包含的全部工程内容及其他为实现合同目的所涉及的承包范围。详见工程量清单及施工图纸，具体内容按照施工图纸、图纸会审、设计变更通知，甲方修改通知等设计文件，并按照相关标准规范、施工组织设计、专项施工方案、分项工程技术交底等有关技术文件的要求施工，确保工程验收质量，并有义务协助工程通过主管部门验收合格。</t>
  </si>
  <si>
    <t>2、本项目为固定综合单价包干，单价包含人工费、材料费、材料损耗、机械费、场内外运输费、装卸费、现场安装、施工所需的脚手架及操作平台、其他辅材、成品保护、垃圾清理等措施费用，文明工地增加费、夜间施工费、赶工措施费等投标人在投标单价中综合考虑。满足本项目设计参数及项目技术要求，并通过政府验收。以上价格为开工程专用增值税发票适用。</t>
  </si>
  <si>
    <t>3、工程量计算规则：采用《广东省房屋建筑与装饰工程综合定额(2018)》《广东省通用安装工程综合定额（2018）》《广东省市政工程综合定额（2018）》《广东省园林绿化工程综合定额(2018)》等2018年相关专业现行定额及有关规定</t>
  </si>
  <si>
    <t>4、本项目报价需根据招标文件及技术标准和工序要求等进行综合考虑，中标后不再调整。</t>
  </si>
  <si>
    <t>5、报价人应巨细无疑考虑现场、图纸等实际情况(如:运输条件、施工场地等)；报价人也应深入理解技术要求和验收要求,所有在招标时提供的文件均认为已完整无误包含在单价之中。</t>
  </si>
  <si>
    <t>6、对于其他变更增加或减少工程，相同或相近项目单价优先采用清单中单价结算，清单中没有适用或类似于变更工程的价格，按中标下浮率下浮后确定变更工程价款。中标下浮率=(1-中标价格/采购控制价)x100%。。</t>
  </si>
  <si>
    <t>7、各投标单位结合现场实际情况及施工图纸，应详细充分、确保准确无疑地与项目部工程师及设计人员沟通，确保所供的构件数量、尺寸及型号与现场工程需要的尺寸及型号准确无误，对于因沟通不够引起的误工和返工， 由投标方承担经济损失。</t>
  </si>
  <si>
    <t>8、本次招标范围以招标清单项目特征描述、大样节点做法表和答疑确认部位为准，具体详招标清单。</t>
  </si>
  <si>
    <t>9、本次招标投标报价需投标单位自行填报。</t>
  </si>
  <si>
    <r>
      <t>10、铝型材调差：
1、铝锭价格按南海铝锭含税价24800元/吨为基准价（A</t>
    </r>
    <r>
      <rPr>
        <b/>
        <sz val="12"/>
        <rFont val="Times New Roman"/>
        <charset val="134"/>
      </rPr>
      <t>₀</t>
    </r>
    <r>
      <rPr>
        <b/>
        <sz val="12"/>
        <rFont val="宋体"/>
        <charset val="134"/>
      </rPr>
      <t>），
2、实际供货当期价（A</t>
    </r>
    <r>
      <rPr>
        <b/>
        <sz val="12"/>
        <rFont val="Times New Roman"/>
        <charset val="134"/>
      </rPr>
      <t>ₜ</t>
    </r>
    <r>
      <rPr>
        <b/>
        <sz val="12"/>
        <rFont val="宋体"/>
        <charset val="134"/>
      </rPr>
      <t>）：按施工批次下料单对应施工批次南海铝锭当天含税价计算，调差金额在结算时汇总确认
3、调差含税金额 = 铝型材实际用量 ×（A</t>
    </r>
    <r>
      <rPr>
        <b/>
        <sz val="12"/>
        <rFont val="Times New Roman"/>
        <charset val="134"/>
      </rPr>
      <t>ₜ</t>
    </r>
    <r>
      <rPr>
        <b/>
        <sz val="12"/>
        <rFont val="宋体"/>
        <charset val="134"/>
      </rPr>
      <t>−A</t>
    </r>
    <r>
      <rPr>
        <b/>
        <sz val="12"/>
        <rFont val="Times New Roman"/>
        <charset val="134"/>
      </rPr>
      <t>₀</t>
    </r>
    <r>
      <rPr>
        <b/>
        <sz val="12"/>
        <rFont val="宋体"/>
        <charset val="134"/>
      </rPr>
      <t>）</t>
    </r>
  </si>
  <si>
    <t>10、品牌要求：详品牌要求表</t>
  </si>
  <si>
    <t>报价汇总表</t>
  </si>
  <si>
    <t>工程名称：生物科技技术产业园项目-门窗工程</t>
  </si>
  <si>
    <t>工程名称</t>
  </si>
  <si>
    <t>金额（元）</t>
  </si>
  <si>
    <t>东莞市生物技术产业园项目-1号配套楼</t>
  </si>
  <si>
    <t>东莞市生物技术产业园项目-2号厂房</t>
  </si>
  <si>
    <t>东莞市生物技术产业园项目-3号厂房</t>
  </si>
  <si>
    <t>东莞市生物技术产业园项目-4号厂房</t>
  </si>
  <si>
    <t>东莞市生物技术产业园项目-5号厂房</t>
  </si>
  <si>
    <t>东莞市生物技术产业园项目-6号厂房</t>
  </si>
  <si>
    <t>东莞市生物技术产业园项目-7号宿舍楼-A单元</t>
  </si>
  <si>
    <t>东莞市生物技术产业园项目-7号宿舍楼-B单元</t>
  </si>
  <si>
    <t>东莞市生物技术产业园项目-7号宿舍楼-底商</t>
  </si>
  <si>
    <t>东莞市生物技术产业园项目-8号垃圾房</t>
  </si>
  <si>
    <t>东莞市生物技术产业园项目-9号地下室</t>
  </si>
  <si>
    <t>不含税合计</t>
  </si>
  <si>
    <t>税金（9%）</t>
  </si>
  <si>
    <t>含税合计</t>
  </si>
  <si>
    <t>报价表</t>
  </si>
  <si>
    <t>工程名称：东莞市生物技术产业园项目-门窗工程</t>
  </si>
  <si>
    <t>楼栋号</t>
  </si>
  <si>
    <t>项目名称</t>
  </si>
  <si>
    <t>项目特征描述</t>
  </si>
  <si>
    <t>计量单位</t>
  </si>
  <si>
    <t>工程量</t>
  </si>
  <si>
    <t>不含税单价</t>
  </si>
  <si>
    <t>不含税合价</t>
  </si>
  <si>
    <t>1号配套楼</t>
  </si>
  <si>
    <t>1号楼门窗工程</t>
  </si>
  <si>
    <t>钢质门</t>
  </si>
  <si>
    <t>1.厂家定制,带门锁、把手、门套、门吸
2.含图纸所需一切配件及五金等其它相关费用
3.符合设计图纸及施工规范要求
4.建筑物超高增加人工、机械降效率:综合考虑</t>
  </si>
  <si>
    <t>m2</t>
  </si>
  <si>
    <t>门连窗</t>
  </si>
  <si>
    <t>1.门框、扇材质:110系列铝合金门联窗
2.玻璃品种、厚度:6+12A+6浅蓝灰色双银Low-E中空钢化玻璃
3.铝型材含量已综合考虑
4.具体做法及要求详见设计图纸及规范要求，并综合考虑五金配件及型材构件等其它相关费用
5.符合设计图纸及施工规范要求
6.建筑物超高增加人工、机械降效率:综合考虑</t>
  </si>
  <si>
    <t>金属(塑钢、断桥)窗</t>
  </si>
  <si>
    <t>1.框、扇材质:90系列断桥铝合金上悬窗
2.玻璃品种、厚度:6+12A+6浅蓝灰色双银Low-E中空钢化玻璃
3.铝型材含量已综合考虑
4.具体做法及要求详见设计图纸及规范要求，并综合考虑五金配件及型材构件等其它相关费用
5.符合设计图纸及施工规范要求
6.建筑物超高增加人工、机械降效率:综合考虑</t>
  </si>
  <si>
    <t>金属百叶窗</t>
  </si>
  <si>
    <t>1.窗类型:70系列铝合金防雨百叶
2.铝型材含量已综合考虑
3.具体做法及要求详见设计图纸及规范要求，并综合考虑五金配件及型材构件等其它相关费用
4.符合设计图纸及施工规范要求
5.建筑物超高增加人工、机械降效率:综合考虑</t>
  </si>
  <si>
    <t>防虫网</t>
  </si>
  <si>
    <t>1.材料品种、规格:10x10mm防鼠防虫钢丝网
2.符合设计图纸及施工规范要求
3.建筑物超高增加人工、机械降效率:综合考虑</t>
  </si>
  <si>
    <t>2号厂房</t>
  </si>
  <si>
    <t>2号楼门窗工程</t>
  </si>
  <si>
    <t>金属卷帘(闸)门</t>
  </si>
  <si>
    <t>1.门材质:1.0厚双层铝合金电动卷帘门
2.其他:含五金等配件
3.符合设计图纸以及施工规范要求
4.建筑物超高增加人工、机械降效率:综合考虑</t>
  </si>
  <si>
    <t>1.铝合金平开窗/上悬窗
2.框、扇材质:150*75系列深灰色普通铝合金
3.玻璃品种、厚度:6mm蓝灰色钢化玻璃
4.铝型材含量已综合考虑
5.具体做法及要求详见设计图纸及规范要求，并综合考虑五金配件及型材构件等其它相关费用
6.符合设计图纸及施工规范要求
7.建筑物超高增加人工、机械降效率:综合考虑</t>
  </si>
  <si>
    <t>1.铝合金固定窗
2.框、扇材质:150*75系列深灰色普通铝合金
3.玻璃品种、厚度:6mm蓝灰色钢化玻璃
4.铝型材含量已综合考虑
5.具体做法及要求详见设计图纸及规范要求，并综合考虑五金配件及型材构件等其它相关费用
6.符合设计图纸及施工规范要求
7.建筑物超高增加人工、机械降效率:综合考虑</t>
  </si>
  <si>
    <t>1.铝合金平开门
2.门框、扇材质:150*75系列深灰色普通铝合金
3.玻璃品种、厚度:6mm蓝灰色钢化玻璃
4.含门套、地弹簧、拉手等五金配件
5.铝型材含量已综合考虑
6.具体做法及要求详见设计图纸及规范要求，并综合考虑五金配件及型材构件等其它相关费用
7.符合设计图纸及施工规范要求
8.建筑物超高增加人工、机械降效率:综合考虑</t>
  </si>
  <si>
    <t>1.铝合金非矩形窗
2.框、扇材质:150*75系列深灰色普通铝合金
3.玻璃品种、厚度:6mm蓝灰色钢化玻璃
4.铝型材含量已综合考虑
5.具体做法及要求详见设计图纸及规范要求，并综合考虑五金配件及型材构件等其它相关费用
6.符合设计图纸及施工规范要求
7.建筑物超高增加人工、机械降效率:综合考虑</t>
  </si>
  <si>
    <t>1.铝合金非矩形窗
2.框、扇材质:150*75系列深灰色普通铝合金
3.玻璃品种、厚度:10mm蓝灰色钢化玻璃
4.铝型材含量已综合考虑
5.具体做法及要求详见设计图纸及规范要求，并综合考虑五金配件及型材构件等其它相关费用
6.符合设计图纸及施工规范要求
7.建筑物超高增加人工、机械降效率:综合考虑</t>
  </si>
  <si>
    <t>1.铝合金非矩形窗
2.框、扇材质:150*75系列深灰色普通铝合金
3.玻璃品种、厚度:12mm蓝灰色钢化玻璃
4.铝型材含量已综合考虑
5.具体做法及要求详见设计图纸及规范要求，并综合考虑五金配件及型材构件等其它相关费用
6.符合设计图纸及施工规范要求
7.建筑物超高增加人工、机械降效率:综合考虑</t>
  </si>
  <si>
    <t>手动开启装置</t>
  </si>
  <si>
    <t>1.名称:手动开启装置
2.型号:一拖一
3.符合设计图纸及施工规范要求
4.建筑物超高增加人工、机械降效率:综合考虑</t>
  </si>
  <si>
    <t>个</t>
  </si>
  <si>
    <t>1.名称:手动开启装置
2.型号:一拖二
3.符合设计图纸及施工规范要求
4.建筑物超高增加人工、机械降效率:综合考虑</t>
  </si>
  <si>
    <t>1.名称:手动开启装置
2.型号:一拖三
3.符合设计图纸及施工规范要求
4.建筑物超高增加人工、机械降效率:综合考虑</t>
  </si>
  <si>
    <t>1.名称:手动开启装置
2.型号:一拖四
3.符合设计图纸及施工规范要求
4.建筑物超高增加人工、机械降效率:综合考虑</t>
  </si>
  <si>
    <t>3号厂房</t>
  </si>
  <si>
    <t>3号楼门窗工程</t>
  </si>
  <si>
    <t>仿木纹铝合金单开门</t>
  </si>
  <si>
    <t>仿木纹铝合金双开门</t>
  </si>
  <si>
    <t>金属(塑钢)门</t>
  </si>
  <si>
    <t>1.铝合金平开门
2.门框、扇材质:120系列铝合金
3.玻璃品种、厚度:10厚门蓝灰色安全钢化玻璃
4.含门套、地弹簧、拉手等五金配件
5.铝型材含量已综合考虑
6.具体做法及要求详见设计图纸及规范要求，并综合考虑五金配件及型材构件等其它相关费用
7.符合设计图纸及施工规范要求
8.建筑物超高增加人工、机械降效率:综合考虑</t>
  </si>
  <si>
    <t>1.铝合金平开门
2.门框、扇材质:160系列铝合金
3.玻璃品种、厚度:10厚门蓝灰色安全钢化玻璃
4.含门套、地弹簧、拉手等五金配件
5.铝型材含量已综合考虑
6.具体做法及要求详见设计图纸及规范要求，并综合考虑五金配件及型材构件等其它相关费用
7.符合设计图纸及施工规范要求
8.建筑物超高增加人工、机械降效率:综合考虑</t>
  </si>
  <si>
    <t>1.铝合金平开窗/上悬窗
2.框、扇材质:50系列铝合金
3.玻璃品种、厚度:6mm蓝灰色玻璃或磨砂
4.铝型材含量已综合考虑
5.具体做法及要求详见设计图纸及规范要求，并综合考虑五金配件及型材构件等其它相关费用
6.符合设计图纸及施工规范要求
7.建筑物超高增加人工、机械降效率:综合考虑</t>
  </si>
  <si>
    <t>1.铝合金平开窗/上悬窗（立柱加大为110/150系列）
2.框、扇材质:50系列铝合金
3.玻璃品种、厚度:6mm蓝灰色玻璃
4.铝型材含量已综合考虑
5.具体做法及要求详见设计图纸及规范要求，并综合考虑五金配件及型材构件等其它相关费用
6.符合设计图纸及施工规范要求
7.建筑物超高增加人工、机械降效率:综合考虑</t>
  </si>
  <si>
    <t>1.铝合金平开窗/上悬窗
2.框、扇材质:160系列铝合金
3.玻璃品种、厚度:6mm蓝灰色玻璃
4.铝型材含量已综合考虑
5.具体做法及要求详见设计图纸及规范要求，并综合考虑五金配件及型材构件等其它相关费用
6.符合设计图纸及施工规范要求
7.建筑物超高增加人工、机械降效率:综合考虑</t>
  </si>
  <si>
    <t>1.铝合金固定窗
2.框、扇材质:50系列铝合金
3.玻璃品种、厚度:6mm蓝灰色玻璃
4.铝型材含量已综合考虑
5.具体做法及要求详见设计图纸及规范要求，并综合考虑五金配件及型材构件等其它相关费用
6.符合设计图纸及施工规范要求
7.建筑物超高增加人工、机械降效率:综合考虑</t>
  </si>
  <si>
    <t>1.铝合金固定窗（立柱加大为110/150系列）
2.框、扇材质:50系列铝合金
3.玻璃品种、厚度:6mm蓝灰色玻璃
4.铝型材含量已综合考虑
5.具体做法及要求详见设计图纸及规范要求，并综合考虑五金配件及型材构件等其它相关费用
6.符合设计图纸及施工规范要求
7.建筑物超高增加人工、机械降效率:综合考虑</t>
  </si>
  <si>
    <t>1.铝合金固定窗
2.框、扇材质:120系列铝合金
3.玻璃品种、厚度:6mm蓝灰色玻璃
4.铝型材含量已综合考虑
5.具体做法及要求详见设计图纸及规范要求，并综合考虑五金配件及型材构件等其它相关费用
6.符合设计图纸及施工规范要求
7.建筑物超高增加人工、机械降效率:综合考虑</t>
  </si>
  <si>
    <t>1.铝合金固定窗
2.框、扇材质:160系列铝合金
3.玻璃品种、厚度:6mm蓝灰色玻璃
4.铝型材含量已综合考虑
5.具体做法及要求详见设计图纸及规范要求，并综合考虑五金配件及型材构件等其它相关费用
6.符合设计图纸及施工规范要求
7.建筑物超高增加人工、机械降效率:综合考虑</t>
  </si>
  <si>
    <t>1.窗类型:50系列铝合金防雨百叶窗
2.铝型材含量已综合考虑
3.具体做法及要求详见设计图纸及规范要求，并综合考虑五金配件及型材构件等其它相关费用
4.符合设计图纸及施工规范要求
5.建筑物超高增加人工、机械降效率:综合考虑</t>
  </si>
  <si>
    <t>1.窗类型:50系列铝合金防雨百叶窗（立柱加大为120系列）
2.铝型材含量已综合考虑
3.具体做法及要求详见设计图纸及规范要求，并综合考虑五金配件及型材构件等其它相关费用
4.符合设计图纸及施工规范要求
5.建筑物超高增加人工、机械降效率:综合考虑</t>
  </si>
  <si>
    <t>1.名称:手动开启装置
2.型号:一拖五
3.符合设计图纸及施工规范要求
4.建筑物超高增加人工、机械降效率:综合考虑</t>
  </si>
  <si>
    <t>1.名称:手动开启装置
2.型号:一拖六
3.符合设计图纸及施工规范要求
4.建筑物超高增加人工、机械降效率:综合考虑</t>
  </si>
  <si>
    <t>4号厂房</t>
  </si>
  <si>
    <t>4号楼门窗工程</t>
  </si>
  <si>
    <t>1.铝合金平开窗/上悬窗
2.框、扇材质:120系列铝合金
3.玻璃品种、厚度:6mm蓝灰色玻璃
4.铝型材含量已综合考虑
5.具体做法及要求详见设计图纸及规范要求，并综合考虑五金配件及型材构件等其它相关费用
6.符合设计图纸及施工规范要求
7.建筑物超高增加人工、机械降效率:综合考虑</t>
  </si>
  <si>
    <t>5号厂房</t>
  </si>
  <si>
    <t>5号楼门窗工程</t>
  </si>
  <si>
    <t>6号厂房</t>
  </si>
  <si>
    <t>6号楼门窗工程</t>
  </si>
  <si>
    <t>1.铝合金平开门
2.门框、扇材质:100系列铝合金
3.玻璃品种、厚度:10厚门蓝灰色安全钢化玻璃
4.含门套、地弹簧、拉手等五金配件
5.铝型材含量已综合考虑
6.具体做法及要求详见设计图纸及规范要求，并综合考虑五金配件及型材构件等其它相关费用
7.符合设计图纸及施工规范要求
8.建筑物超高增加人工、机械降效率:综合考虑</t>
  </si>
  <si>
    <t>1.铝合金平开窗/上悬窗(立柱加大110/150系列)
2.框、扇材质:50系列铝合金
3.玻璃品种、厚度:6mm蓝灰色玻璃
4.铝型材含量已综合考虑
5.具体做法及要求详见设计图纸及规范要求，并综合考虑五金配件及型材构件等其它相关费用
6.符合设计图纸及施工规范要求
7.建筑物超高增加人工、机械降效率:综合考虑</t>
  </si>
  <si>
    <t>1.铝合金固定窗(立柱加大110/150系列)
2.框、扇材质:50系列铝合金
3.玻璃品种、厚度:6mm蓝灰色玻璃
4.铝型材含量已综合考虑
5.具体做法及要求详见设计图纸及规范要求，并综合考虑五金配件及型材构件等其它相关费用
6.符合设计图纸及施工规范要求
7.建筑物超高增加人工、机械降效率:综合考虑</t>
  </si>
  <si>
    <t>1.窗类型:50系列铝合金防雨百叶窗(立柱加大120系列)
2.铝型材含量已综合考虑
3.具体做法及要求详见设计图纸及规范要求，并综合考虑五金配件及型材构件等其它相关费用
4.符合设计图纸及施工规范要求
5.建筑物超高增加人工、机械降效率:综合考虑</t>
  </si>
  <si>
    <t>1.名称:手动开启装置
2.型号:一拖七
3.符合设计图纸及施工规范要求
4.建筑物超高增加人工、机械降效率:综合考虑</t>
  </si>
  <si>
    <t>1.名称:手动开启装置
2.型号:一拖八
3.符合设计图纸及施工规范要求
4.建筑物超高增加人工、机械降效率:综合考虑</t>
  </si>
  <si>
    <t>7号宿舍楼-A单元</t>
  </si>
  <si>
    <t>7A号楼门窗工程</t>
  </si>
  <si>
    <t>1.铝合金平开门
2.门框、扇材质:90系列铝合金
3.玻璃品种、厚度:8mm钢化磨砂玻璃
4.含门套、地弹簧、拉手等五金配件
5.铝型材含量已综合考虑
6.具体做法及要求详见设计图纸及规范要求，并综合考虑五金配件及型材构件等其它相关费用
7.符合设计图纸及施工规范要求
8.建筑物超高增加人工、机械降效率:综合考虑</t>
  </si>
  <si>
    <t>推拉门</t>
  </si>
  <si>
    <t>1.90系列铝合金推拉门
2.门框、扇材质:隔热金属型材
3.玻璃品种、厚度:6mm中透光浅蓝色Low-E+12mm空气+6透明
4.含门套、地弹簧、拉手等五金配件
5.具体样式详见装修图纸
6.铝型材含量已综合考虑
7.具体做法及要求详见设计图纸及规范要求，并综合考虑五金配件及型材构件等其它相关费用
8.符合设计图纸及施工规范要求
9.建筑物超高增加人工、机械降效率:综合考虑</t>
  </si>
  <si>
    <t>1.90系列铝合金推拉门
2.门框、扇材质:隔热金属型材
3.玻璃品种、厚度:6mm钢化玻璃
4.含门套、地弹簧、拉手等五金配件
5.铝型材含量已综合考虑
6.具体做法及要求详见设计图纸及规范要求，并综合考虑五金配件及型材构件等其它相关费用
7.符合设计图纸及施工规范要求
8.建筑物超高增加人工、机械降效率:综合考虑</t>
  </si>
  <si>
    <r>
      <rPr>
        <sz val="10"/>
        <rFont val="宋体"/>
        <charset val="134"/>
      </rPr>
      <t>1.铝合金平开窗</t>
    </r>
    <r>
      <rPr>
        <sz val="10"/>
        <color rgb="FF000000"/>
        <rFont val="宋体"/>
        <charset val="134"/>
      </rPr>
      <t xml:space="preserve">
2.框、扇材质:60系列铝合金隔热金属型材
3.玻璃品种、厚度:6mm中透光浅蓝色Low-E+12mm空气+6透明
4.铝型材含量已综合考虑，铝型材表面粉末喷涂
5.具体做法及要求详见设计图纸及规范要求，并综合考虑五金配件及型材构件等其它相关费用
6.符合设计图纸及施工规范要求
7.建筑物超高增加人工、机械降效率:综合考虑</t>
    </r>
  </si>
  <si>
    <r>
      <rPr>
        <sz val="10"/>
        <rFont val="宋体"/>
        <charset val="134"/>
      </rPr>
      <t>1.铝合金平开窗</t>
    </r>
    <r>
      <rPr>
        <sz val="10"/>
        <color rgb="FF000000"/>
        <rFont val="宋体"/>
        <charset val="134"/>
      </rPr>
      <t xml:space="preserve">
2.框、扇材质:60系列铝合金隔热金属型材
3.玻璃品种、厚度:6mm中透光浅蓝色Low-E+12mm空气+6透明（磨砂玻璃）
4.铝型材含量已综合考虑，铝型材表面粉末喷涂
5.具体做法及要求详见设计图纸及规范要求，并综合考虑五金配件及型材构件等其它相关费用
6.符合设计图纸及施工规范要求
7.建筑物超高增加人工、机械降效率:综合考虑</t>
    </r>
  </si>
  <si>
    <r>
      <rPr>
        <sz val="10"/>
        <rFont val="宋体"/>
        <charset val="134"/>
      </rPr>
      <t>1.铝合金固定窗</t>
    </r>
    <r>
      <rPr>
        <sz val="10"/>
        <color rgb="FF000000"/>
        <rFont val="宋体"/>
        <charset val="134"/>
      </rPr>
      <t xml:space="preserve">
2.框、扇材质:60系列铝合金隔热金属型材
3.玻璃品种、厚度:6mm中透光浅蓝色Low-E+12mm空气+6透明
4.铝型材含量已综合考虑，铝型材表面粉末喷涂
5.具体做法及要求详见设计图纸及规范要求，并综合考虑五金配件及型材构件等其它相关费用
6.符合设计图纸及施工规范要求
7.建筑物超高增加人工、机械降效率:综合考虑</t>
    </r>
  </si>
  <si>
    <t>1.窗类型:铝合金百叶窗
2.框、扇材质:60系列铝合金
3.铝型材含量已综合考虑，铝型材表面粉末喷涂
4.具体做法及要求详见设计图纸及规范要求，并综合考虑五金配件及型材构件等其它相关费用
5.符合设计图纸及施工规范要求
6.建筑物超高增加人工、机械降效率:综合考虑</t>
  </si>
  <si>
    <r>
      <rPr>
        <sz val="10"/>
        <rFont val="宋体"/>
        <charset val="134"/>
      </rPr>
      <t>1.窗类型:铝合金百叶窗</t>
    </r>
    <r>
      <rPr>
        <sz val="10"/>
        <color rgb="FF000000"/>
        <rFont val="宋体"/>
        <charset val="134"/>
      </rPr>
      <t xml:space="preserve">
2.框、扇材质:50系列铝合金
3.铝型材含量已综合考虑，铝型材表面粉末喷涂
4.具体做法及要求详见设计图纸及规范要求，并综合考虑五金配件及型材构件等其它相关费用
5.符合设计图纸及施工规范要求
6.建筑物超高增加人工、机械降效率:综合考虑</t>
    </r>
  </si>
  <si>
    <t>1.窗类型:冲孔铝板百叶窗
2.铝型材含量已综合考虑
3.具体做法及要求详见设计图纸及规范要求，并综合考虑五金配件及型材构件等其它相关费用
4.符合设计图纸及施工规范要求
5.建筑物超高增加人工、机械降效率:综合考虑</t>
  </si>
  <si>
    <t>百叶遮阳</t>
  </si>
  <si>
    <t>1.窗类型:百叶遮阳
2.购安,含相关五金配件
3.符合设计图纸及施工规范要求
4.建筑物超高增加人工、机械降效率:综合考虑</t>
  </si>
  <si>
    <t>不锈钢防虫网</t>
  </si>
  <si>
    <t>1.部位:排气井、排烟井出层面百叶内侧
2.材料品种、规格:不锈钢防虫网
3.符合设计图纸及施工规范要求
4.在洞内、地下室内、库内或暗室内进行施工</t>
  </si>
  <si>
    <t>7号宿舍楼-B单元-土建工程</t>
  </si>
  <si>
    <t>7B号楼门窗工程</t>
  </si>
  <si>
    <t>1.铝合金平开门
2.门框、扇材质:60系列铝合金
3.玻璃品种、厚度:6mm中透光浅蓝色Low-E+12mm空气+6透明
4.含门套、地弹簧、拉手等五金配件
5.铝型材含量已综合考虑，铝型材表面粉末喷涂
6.具体做法及要求详见设计图纸及规范要求，并综合考虑五金配件及型材构件等其它相关费用
7.符合设计图纸及施工规范要求
8.建筑物超高增加人工、机械降效率:综合考虑</t>
  </si>
  <si>
    <t>1.铝合金平开门
2.门框、扇材质:60系列铝合金
3.玻璃品种、厚度:8mm钢化磨砂玻璃
4.含门套、地弹簧、拉手等五金配件
5.铝型材含量已综合考虑，铝型材表面粉末喷涂
6.具体做法及要求详见设计图纸及规范要求，并综合考虑五金配件及型材构件等其它相关费用
7.符合设计图纸及施工规范要求
8.建筑物超高增加人工、机械降效率:综合考虑</t>
  </si>
  <si>
    <t>1.窗类型:铝合金百叶窗
2.框、扇材质:50系列铝合金
3.铝型材含量已综合考虑，铝型材表面粉末喷涂
4.具体做法及要求详见设计图纸及规范要求，并综合考虑五金配件及型材构件等其它相关费用
5.符合设计图纸及施工规范要求
6.建筑物超高增加人工、机械降效率:综合考虑</t>
  </si>
  <si>
    <t>1.铝合金平开窗
2.框、扇材质:60系列铝合金隔热金属型材
3.玻璃品种、厚度:6mm中透光浅蓝色Low-E+12mm空气+6透明
4.铝型材含量已综合考虑，铝型材表面粉末喷涂
5.具体做法及要求详见设计图纸及规范要求，并综合考虑五金配件及型材构件等其它相关费用
6.符合设计图纸及施工规范要求
7.建筑物超高增加人工、机械降效率:综合考虑</t>
  </si>
  <si>
    <t>1.铝合金平开窗
2.框、扇材质:60系列铝合金隔热金属型材
3.玻璃品种、厚度:6mm中透光浅蓝色Low-E+12mm空气+6透明（磨砂玻璃）
4.铝型材含量已综合考虑，铝型材表面粉末喷涂
5.具体做法及要求详见设计图纸及规范要求，并综合考虑五金配件及型材构件等其它相关费用
6.符合设计图纸及施工规范要求
7.建筑物超高增加人工、机械降效率:综合考虑</t>
  </si>
  <si>
    <t>1.铝合金固定窗
2.框、扇材质:60系列铝合金隔热金属型材
3.玻璃品种、厚度:6mm中透光浅蓝色Low-E+12mm空气+6透明
4.铝型材含量已综合考虑，铝型材表面粉末喷涂
5.具体做法及要求详见设计图纸及规范要求，并综合考虑五金配件及型材构件等其它相关费用
6.符合设计图纸及施工规范要求
7.建筑物超高增加人工、机械降效率:综合考虑</t>
  </si>
  <si>
    <t>7号宿舍楼-底商-土建工程</t>
  </si>
  <si>
    <t>7号底商门窗工程</t>
  </si>
  <si>
    <t>1.铝合金上悬窗
2.框、扇材质:180系列铝合金隔热金属型材
3.玻璃品种、厚度:6mm中透光浅蓝色Low-E+12mm空气+6透明
4.铝型材含量已综合考虑，铝型材表面粉末喷涂
5.具体做法及要求详见设计图纸及规范要求，并综合考虑五金配件及型材构件等其它相关费用
6.符合设计图纸及施工规范要求
7.建筑物超高增加人工、机械降效率:综合考虑</t>
  </si>
  <si>
    <t>1.铝合金上悬窗
2.框、扇材质:60系列铝合金隔热金属型材
3.玻璃品种、厚度:6mm中透光浅蓝色Low-E+12mm空气+6透明（磨砂玻璃）
4.铝型材含量已综合考虑，铝型材表面粉末喷涂
5.具体做法及要求详见设计图纸及规范要求，并综合考虑五金配件及型材构件等其它相关费用
6.符合设计图纸及施工规范要求
7.建筑物超高增加人工、机械降效率:综合考虑</t>
  </si>
  <si>
    <t>1.铝合金上悬窗
2.框、扇材质:60系列铝合金隔热金属型材
3.玻璃品种、厚度:6mm中透光浅蓝色Low-E+12mm空气+6透明
4.铝型材含量已综合考虑，铝型材表面粉末喷涂
5.具体做法及要求详见设计图纸及规范要求，并综合考虑五金配件及型材构件等其它相关费用
6.符合设计图纸及施工规范要求
7.建筑物超高增加人工、机械降效率:综合考虑</t>
  </si>
  <si>
    <t>1.铝合金平开窗
2.框、扇材质:180系列铝合金隔热金属型材
3.玻璃品种、厚度:6mm中透光浅蓝色Low-E+12mm空气+6透明
4.铝型材含量已综合考虑，铝型材表面粉末喷涂
5.具体做法及要求详见设计图纸及规范要求，并综合考虑五金配件及型材构件等其它相关费用
6.符合设计图纸及施工规范要求
7.建筑物超高增加人工、机械降效率:综合考虑</t>
  </si>
  <si>
    <t>1.铝合金固定窗
2.框、扇材质:180系列铝合金隔热金属型材
3.玻璃品种、厚度:6mm中透光浅蓝色Low-E+12mm空气+6透明
4.铝型材含量已综合考虑，铝型材表面粉末喷涂
5.具体做法及要求详见设计图纸及规范要求，并综合考虑五金配件及型材构件等其它相关费用
6.符合设计图纸及施工规范要求
7.建筑物超高增加人工、机械降效率:综合考虑</t>
  </si>
  <si>
    <t>1.铝合金固定窗
2.框、扇材质:60系列铝合金隔热金属型材
3.玻璃品种、厚度:6mm中透光浅蓝色Low-E+12mm空气+6透明（磨砂玻璃）
4.铝型材含量已综合考虑，铝型材表面粉末喷涂
5.具体做法及要求详见设计图纸及规范要求，并综合考虑五金配件及型材构件等其它相关费用
6.符合设计图纸及施工规范要求
7.建筑物超高增加人工、机械降效率:综合考虑</t>
  </si>
  <si>
    <t>8号垃圾房</t>
  </si>
  <si>
    <t>8号楼门窗工程</t>
  </si>
  <si>
    <t>钢质单开门</t>
  </si>
  <si>
    <t>1.钢质单开门,厂家定制，带门锁、把手、门套,带缓冲功能的平开门
2.含图纸所需一切配件及五金等其它相关费用
3.符合设计图纸及施工规范要求</t>
  </si>
  <si>
    <t>1.门材质:1.0厚双层铝合金电动卷帘门
2.其他:含五金等配件
3.符合设计图纸以及施工规范要求</t>
  </si>
  <si>
    <t>1.窗类型:70系列铝合金防雨百叶窗
2.铝型材含量已综合考虑
3.具体做法及要求详见设计图纸及规范要求，并综合考虑五金配件及型材构件等其它相关费用
4.符合设计图纸及施工规范要求</t>
  </si>
  <si>
    <t>地下室</t>
  </si>
  <si>
    <t>9号地下室门窗工程</t>
  </si>
  <si>
    <t>1.窗类型:铝合金防雨百叶窗,通透率不低于70%
2.购安,含相关五金配件
3.符合设计图纸及施工规范要求
4.在洞内、地下室内、库内或暗室内进行施工</t>
  </si>
  <si>
    <t>不锈钢检修门</t>
  </si>
  <si>
    <t>1.类型:不锈钢检修门，带锁
2.材质、规格尺寸:800*600
3.预埋钢筋φ8@600L=200
4.L45X5角钢框，锁扣焊于钢板及池壁
5.在洞内、地下室内、库内或暗室内进行施工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</si>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</sst>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 numFmtId="179" formatCode="0_ "/>
    <numFmt numFmtId="180" formatCode="[DBNum2][$-804]General"/>
    <numFmt numFmtId="181" formatCode="0.0%"/>
  </numFmts>
  <fonts count="35">
    <font>
      <sz val="11"/>
      <color theme="1"/>
      <name val="宋体"/>
      <charset val="134"/>
      <scheme val="minor"/>
    </font>
    <font>
      <sz val="10"/>
      <color theme="1"/>
      <name val="宋体"/>
      <charset val="134"/>
      <scheme val="minor"/>
    </font>
    <font>
      <b/>
      <sz val="20"/>
      <name val="宋体"/>
      <charset val="134"/>
    </font>
    <font>
      <b/>
      <sz val="10"/>
      <name val="宋体"/>
      <charset val="134"/>
    </font>
    <font>
      <sz val="10"/>
      <name val="宋体"/>
      <charset val="134"/>
    </font>
    <font>
      <b/>
      <sz val="10"/>
      <color theme="1"/>
      <name val="宋体"/>
      <charset val="134"/>
      <scheme val="minor"/>
    </font>
    <font>
      <sz val="10"/>
      <color theme="1"/>
      <name val="宋体"/>
      <charset val="134"/>
    </font>
    <font>
      <sz val="10"/>
      <color rgb="FF000000"/>
      <name val="宋体"/>
      <charset val="134"/>
    </font>
    <font>
      <sz val="9"/>
      <color theme="1"/>
      <name val="宋体"/>
      <charset val="134"/>
      <scheme val="minor"/>
    </font>
    <font>
      <sz val="11"/>
      <name val="宋体"/>
      <charset val="134"/>
    </font>
    <font>
      <sz val="12"/>
      <name val="宋体"/>
      <charset val="134"/>
    </font>
    <font>
      <b/>
      <sz val="14"/>
      <name val="宋体"/>
      <charset val="134"/>
    </font>
    <font>
      <b/>
      <sz val="12"/>
      <name val="宋体"/>
      <charset val="134"/>
    </font>
    <font>
      <b/>
      <sz val="16"/>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style="medium">
        <color auto="1"/>
      </right>
      <top style="medium">
        <color auto="1"/>
      </top>
      <bottom/>
      <diagonal/>
    </border>
    <border>
      <left style="medium">
        <color auto="1"/>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medium">
        <color auto="1"/>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6" applyNumberFormat="0" applyFill="0" applyAlignment="0" applyProtection="0">
      <alignment vertical="center"/>
    </xf>
    <xf numFmtId="0" fontId="21" fillId="0" borderId="26" applyNumberFormat="0" applyFill="0" applyAlignment="0" applyProtection="0">
      <alignment vertical="center"/>
    </xf>
    <xf numFmtId="0" fontId="22" fillId="0" borderId="27" applyNumberFormat="0" applyFill="0" applyAlignment="0" applyProtection="0">
      <alignment vertical="center"/>
    </xf>
    <xf numFmtId="0" fontId="22" fillId="0" borderId="0" applyNumberFormat="0" applyFill="0" applyBorder="0" applyAlignment="0" applyProtection="0">
      <alignment vertical="center"/>
    </xf>
    <xf numFmtId="0" fontId="23" fillId="4" borderId="28" applyNumberFormat="0" applyAlignment="0" applyProtection="0">
      <alignment vertical="center"/>
    </xf>
    <xf numFmtId="0" fontId="24" fillId="5" borderId="29" applyNumberFormat="0" applyAlignment="0" applyProtection="0">
      <alignment vertical="center"/>
    </xf>
    <xf numFmtId="0" fontId="25" fillId="5" borderId="28" applyNumberFormat="0" applyAlignment="0" applyProtection="0">
      <alignment vertical="center"/>
    </xf>
    <xf numFmtId="0" fontId="26" fillId="6" borderId="30" applyNumberFormat="0" applyAlignment="0" applyProtection="0">
      <alignment vertical="center"/>
    </xf>
    <xf numFmtId="0" fontId="27" fillId="0" borderId="31" applyNumberFormat="0" applyFill="0" applyAlignment="0" applyProtection="0">
      <alignment vertical="center"/>
    </xf>
    <xf numFmtId="0" fontId="28" fillId="0" borderId="3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8" fillId="0" borderId="0"/>
  </cellStyleXfs>
  <cellXfs count="111">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0" fillId="0" borderId="0" xfId="0" applyFill="1" applyAlignment="1">
      <alignment horizontal="right" vertical="center"/>
    </xf>
    <xf numFmtId="0" fontId="2" fillId="2" borderId="0" xfId="49" applyFont="1" applyFill="1" applyAlignment="1">
      <alignment horizontal="center" vertical="center" wrapText="1"/>
    </xf>
    <xf numFmtId="0" fontId="3" fillId="2" borderId="0" xfId="49" applyFont="1" applyFill="1" applyAlignment="1">
      <alignment horizontal="center" vertical="center" wrapText="1"/>
    </xf>
    <xf numFmtId="0" fontId="2" fillId="0" borderId="0" xfId="49" applyFont="1" applyFill="1" applyAlignment="1">
      <alignment horizontal="center" vertical="center" wrapText="1"/>
    </xf>
    <xf numFmtId="0" fontId="2" fillId="0" borderId="0" xfId="49" applyFont="1" applyFill="1" applyAlignment="1">
      <alignment horizontal="right" vertical="center" wrapText="1"/>
    </xf>
    <xf numFmtId="0" fontId="4" fillId="2" borderId="0" xfId="49" applyFont="1" applyFill="1" applyAlignment="1">
      <alignment horizontal="left" wrapText="1"/>
    </xf>
    <xf numFmtId="0" fontId="4" fillId="2" borderId="0" xfId="49" applyFont="1" applyFill="1" applyAlignment="1">
      <alignment horizontal="center" wrapText="1"/>
    </xf>
    <xf numFmtId="0" fontId="4" fillId="0" borderId="0" xfId="49" applyFont="1" applyFill="1" applyAlignment="1">
      <alignment horizontal="left" wrapText="1"/>
    </xf>
    <xf numFmtId="0" fontId="4" fillId="0" borderId="0" xfId="49" applyFont="1" applyFill="1" applyAlignment="1">
      <alignment horizontal="right" wrapText="1"/>
    </xf>
    <xf numFmtId="0" fontId="4" fillId="2" borderId="1" xfId="49"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4" fillId="0" borderId="2"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2" xfId="49"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right" vertical="center" wrapText="1"/>
    </xf>
    <xf numFmtId="176" fontId="7" fillId="0" borderId="2" xfId="0" applyNumberFormat="1" applyFont="1" applyFill="1" applyBorder="1" applyAlignment="1">
      <alignment horizontal="center" vertical="center"/>
    </xf>
    <xf numFmtId="0" fontId="4" fillId="2" borderId="4" xfId="49" applyFont="1" applyFill="1" applyBorder="1" applyAlignment="1">
      <alignment horizontal="left" vertical="center" wrapText="1"/>
    </xf>
    <xf numFmtId="0" fontId="4" fillId="0" borderId="1" xfId="49" applyFont="1" applyFill="1" applyBorder="1" applyAlignment="1">
      <alignment horizontal="left" vertical="center" wrapText="1"/>
    </xf>
    <xf numFmtId="0" fontId="4" fillId="0" borderId="5" xfId="49"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0" fontId="7" fillId="0" borderId="6" xfId="49" applyFont="1" applyFill="1" applyBorder="1" applyAlignment="1">
      <alignment horizontal="left" vertical="center" wrapText="1"/>
    </xf>
    <xf numFmtId="0" fontId="7" fillId="0" borderId="1" xfId="49" applyFont="1" applyFill="1" applyBorder="1" applyAlignment="1">
      <alignment horizontal="center" vertical="center" wrapText="1"/>
    </xf>
    <xf numFmtId="0" fontId="7" fillId="0" borderId="7" xfId="49" applyFont="1" applyFill="1" applyBorder="1" applyAlignment="1">
      <alignment horizontal="left" vertical="center" wrapText="1"/>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right" vertical="center"/>
    </xf>
    <xf numFmtId="177" fontId="4" fillId="0" borderId="4" xfId="49" applyNumberFormat="1" applyFont="1" applyFill="1" applyBorder="1" applyAlignment="1">
      <alignment horizontal="right" vertical="center" wrapText="1"/>
    </xf>
    <xf numFmtId="0" fontId="7" fillId="0" borderId="5" xfId="49" applyFont="1" applyFill="1" applyBorder="1" applyAlignment="1">
      <alignment horizontal="left" vertical="center" wrapText="1"/>
    </xf>
    <xf numFmtId="0" fontId="4" fillId="2" borderId="0" xfId="49" applyFont="1" applyFill="1" applyAlignment="1">
      <alignment horizontal="right" wrapText="1"/>
    </xf>
    <xf numFmtId="0" fontId="6" fillId="0" borderId="2" xfId="0" applyFont="1" applyBorder="1">
      <alignment vertical="center"/>
    </xf>
    <xf numFmtId="0" fontId="6" fillId="0" borderId="1" xfId="0" applyFont="1" applyBorder="1">
      <alignment vertical="center"/>
    </xf>
    <xf numFmtId="0" fontId="6"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0" fontId="4" fillId="0" borderId="1" xfId="49" applyNumberFormat="1" applyFont="1" applyFill="1" applyBorder="1" applyAlignment="1">
      <alignment horizontal="left" vertical="center" wrapText="1"/>
    </xf>
    <xf numFmtId="0" fontId="4" fillId="0" borderId="5" xfId="49" applyNumberFormat="1" applyFont="1" applyFill="1" applyBorder="1" applyAlignment="1">
      <alignment horizontal="left" vertical="center" wrapText="1"/>
    </xf>
    <xf numFmtId="0" fontId="4" fillId="0" borderId="1" xfId="49"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17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right" vertical="center" wrapText="1"/>
    </xf>
    <xf numFmtId="0" fontId="6" fillId="0" borderId="8" xfId="0" applyFont="1" applyFill="1" applyBorder="1" applyAlignment="1">
      <alignment horizontal="center" vertical="center" wrapText="1"/>
    </xf>
    <xf numFmtId="0" fontId="4" fillId="2" borderId="9" xfId="49" applyFont="1" applyFill="1" applyBorder="1" applyAlignment="1">
      <alignment horizontal="left" vertical="center" wrapText="1"/>
    </xf>
    <xf numFmtId="0" fontId="4" fillId="2" borderId="9" xfId="49" applyFont="1" applyFill="1" applyBorder="1" applyAlignment="1">
      <alignment vertical="center" wrapText="1"/>
    </xf>
    <xf numFmtId="0" fontId="4" fillId="2" borderId="9" xfId="49" applyFont="1" applyFill="1" applyBorder="1" applyAlignment="1">
      <alignment horizontal="center" vertical="center" wrapText="1"/>
    </xf>
    <xf numFmtId="0" fontId="4" fillId="0" borderId="9" xfId="49" applyFont="1" applyFill="1" applyBorder="1" applyAlignment="1">
      <alignment vertical="center" wrapText="1"/>
    </xf>
    <xf numFmtId="177" fontId="4" fillId="0" borderId="9" xfId="49" applyNumberFormat="1" applyFont="1" applyFill="1" applyBorder="1" applyAlignment="1">
      <alignment horizontal="right" vertical="center" wrapText="1"/>
    </xf>
    <xf numFmtId="0" fontId="0" fillId="0" borderId="1" xfId="0" applyBorder="1" applyAlignment="1">
      <alignment horizontal="center" vertical="center"/>
    </xf>
    <xf numFmtId="0" fontId="0" fillId="0" borderId="1" xfId="0" applyFill="1" applyBorder="1">
      <alignment vertical="center"/>
    </xf>
    <xf numFmtId="0" fontId="0" fillId="0" borderId="10" xfId="0" applyBorder="1">
      <alignment vertical="center"/>
    </xf>
    <xf numFmtId="0" fontId="0" fillId="0" borderId="1" xfId="0" applyBorder="1">
      <alignment vertical="center"/>
    </xf>
    <xf numFmtId="0" fontId="8" fillId="0" borderId="0" xfId="49" applyFont="1" applyFill="1" applyAlignment="1"/>
    <xf numFmtId="0" fontId="9" fillId="2" borderId="11" xfId="49" applyFont="1" applyFill="1" applyBorder="1" applyAlignment="1">
      <alignment horizontal="center" vertical="center" wrapText="1"/>
    </xf>
    <xf numFmtId="0" fontId="9" fillId="2" borderId="12" xfId="49" applyFont="1" applyFill="1" applyBorder="1" applyAlignment="1">
      <alignment horizontal="center" vertical="center" wrapText="1"/>
    </xf>
    <xf numFmtId="0" fontId="9" fillId="2" borderId="13" xfId="49" applyFont="1" applyFill="1" applyBorder="1" applyAlignment="1">
      <alignment horizontal="center" vertical="center" wrapText="1"/>
    </xf>
    <xf numFmtId="0" fontId="9" fillId="2" borderId="14" xfId="49" applyFont="1" applyFill="1" applyBorder="1" applyAlignment="1">
      <alignment horizontal="center" vertical="center" wrapText="1"/>
    </xf>
    <xf numFmtId="0" fontId="9" fillId="2" borderId="4" xfId="49" applyFont="1" applyFill="1" applyBorder="1" applyAlignment="1">
      <alignment horizontal="center" vertical="center" wrapText="1"/>
    </xf>
    <xf numFmtId="0" fontId="9" fillId="2" borderId="15" xfId="49" applyFont="1" applyFill="1" applyBorder="1" applyAlignment="1">
      <alignment horizontal="center" vertical="center" wrapText="1"/>
    </xf>
    <xf numFmtId="0" fontId="9" fillId="2" borderId="4" xfId="49" applyFont="1" applyFill="1" applyBorder="1" applyAlignment="1">
      <alignment horizontal="left" vertical="center" wrapText="1"/>
    </xf>
    <xf numFmtId="0" fontId="9" fillId="2" borderId="4" xfId="49" applyFont="1" applyFill="1" applyBorder="1" applyAlignment="1">
      <alignment horizontal="right" vertical="center" wrapText="1"/>
    </xf>
    <xf numFmtId="0" fontId="9" fillId="2" borderId="16" xfId="49" applyFont="1" applyFill="1" applyBorder="1" applyAlignment="1">
      <alignment horizontal="right" vertical="center" wrapText="1"/>
    </xf>
    <xf numFmtId="177" fontId="9" fillId="2" borderId="4" xfId="49" applyNumberFormat="1" applyFont="1" applyFill="1" applyBorder="1" applyAlignment="1">
      <alignment horizontal="right" vertical="center" wrapText="1"/>
    </xf>
    <xf numFmtId="0" fontId="9" fillId="2" borderId="17" xfId="49" applyFont="1" applyFill="1" applyBorder="1" applyAlignment="1">
      <alignment horizontal="right" vertical="center" wrapText="1"/>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0" fillId="0" borderId="0" xfId="0" applyFont="1" applyFill="1" applyAlignment="1">
      <alignment vertical="center"/>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178" fontId="13" fillId="0" borderId="0" xfId="0" applyNumberFormat="1" applyFont="1" applyFill="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176" fontId="10" fillId="0" borderId="1" xfId="0" applyNumberFormat="1" applyFont="1" applyFill="1" applyBorder="1" applyAlignment="1">
      <alignment vertical="center"/>
    </xf>
    <xf numFmtId="0" fontId="14" fillId="0" borderId="1" xfId="0" applyFont="1" applyFill="1" applyBorder="1" applyAlignment="1">
      <alignment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178" fontId="10" fillId="0" borderId="1" xfId="0" applyNumberFormat="1" applyFont="1" applyFill="1" applyBorder="1" applyAlignment="1">
      <alignment vertical="center"/>
    </xf>
    <xf numFmtId="176" fontId="10" fillId="0" borderId="5" xfId="0" applyNumberFormat="1" applyFont="1" applyFill="1" applyBorder="1" applyAlignment="1">
      <alignment horizontal="center" vertical="center"/>
    </xf>
    <xf numFmtId="176" fontId="10" fillId="0" borderId="21" xfId="0" applyNumberFormat="1" applyFont="1" applyFill="1" applyBorder="1" applyAlignment="1">
      <alignment horizontal="center" vertical="center"/>
    </xf>
    <xf numFmtId="176" fontId="10" fillId="0" borderId="22" xfId="0" applyNumberFormat="1" applyFont="1" applyFill="1" applyBorder="1" applyAlignment="1">
      <alignment horizontal="center" vertical="center"/>
    </xf>
    <xf numFmtId="0" fontId="12" fillId="0" borderId="3"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180" fontId="9" fillId="0" borderId="5" xfId="0" applyNumberFormat="1" applyFont="1" applyFill="1" applyBorder="1" applyAlignment="1">
      <alignment horizontal="center" vertical="center"/>
    </xf>
    <xf numFmtId="180" fontId="9" fillId="0" borderId="21" xfId="0" applyNumberFormat="1" applyFont="1" applyFill="1" applyBorder="1" applyAlignment="1">
      <alignment horizontal="center" vertical="center"/>
    </xf>
    <xf numFmtId="180" fontId="9" fillId="0" borderId="22" xfId="0" applyNumberFormat="1" applyFont="1" applyFill="1" applyBorder="1" applyAlignment="1">
      <alignment horizontal="center" vertical="center"/>
    </xf>
    <xf numFmtId="0" fontId="10" fillId="0" borderId="0" xfId="0" applyFont="1" applyFill="1" applyAlignment="1">
      <alignment horizontal="left" vertical="center"/>
    </xf>
    <xf numFmtId="181" fontId="10" fillId="0" borderId="0" xfId="3" applyNumberFormat="1" applyFont="1" applyFill="1" applyAlignment="1">
      <alignment vertical="center"/>
    </xf>
    <xf numFmtId="57" fontId="10" fillId="0" borderId="0" xfId="0" applyNumberFormat="1" applyFont="1" applyFill="1" applyAlignment="1">
      <alignment vertical="center"/>
    </xf>
    <xf numFmtId="9" fontId="10" fillId="0" borderId="0" xfId="3"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view="pageBreakPreview" zoomScaleNormal="100" workbookViewId="0">
      <selection activeCell="E16" sqref="E16"/>
    </sheetView>
  </sheetViews>
  <sheetFormatPr defaultColWidth="9.33333333333333" defaultRowHeight="14.25" outlineLevelCol="6"/>
  <cols>
    <col min="1" max="1" width="7.13333333333333" style="83" customWidth="1"/>
    <col min="2" max="2" width="19.8416666666667" style="83" customWidth="1"/>
    <col min="3" max="3" width="27.75" style="83" customWidth="1"/>
    <col min="4" max="4" width="22.6333333333333" style="83" customWidth="1"/>
    <col min="5" max="5" width="23.25" style="83" customWidth="1"/>
    <col min="6" max="6" width="24.6333333333333" style="83" customWidth="1"/>
    <col min="7" max="7" width="21.525" style="83" customWidth="1"/>
    <col min="8" max="16384" width="9.33333333333333" style="83"/>
  </cols>
  <sheetData>
    <row r="1" s="83" customFormat="1" ht="54" customHeight="1" spans="1:7">
      <c r="A1" s="84" t="s">
        <v>0</v>
      </c>
      <c r="B1" s="85"/>
      <c r="C1" s="85"/>
      <c r="D1" s="86"/>
      <c r="E1" s="86"/>
      <c r="F1" s="85"/>
      <c r="G1" s="85"/>
    </row>
    <row r="2" s="83" customFormat="1" ht="52" customHeight="1" spans="1:7">
      <c r="A2" s="87" t="s">
        <v>1</v>
      </c>
      <c r="B2" s="87" t="s">
        <v>2</v>
      </c>
      <c r="C2" s="88" t="s">
        <v>3</v>
      </c>
      <c r="D2" s="89" t="s">
        <v>4</v>
      </c>
      <c r="E2" s="88" t="s">
        <v>5</v>
      </c>
      <c r="F2" s="88" t="s">
        <v>6</v>
      </c>
      <c r="G2" s="87" t="s">
        <v>7</v>
      </c>
    </row>
    <row r="3" s="83" customFormat="1" ht="52" customHeight="1" spans="1:7">
      <c r="A3" s="90">
        <v>1</v>
      </c>
      <c r="B3" s="91" t="s">
        <v>8</v>
      </c>
      <c r="C3" s="92">
        <v>11352625.9840385</v>
      </c>
      <c r="D3" s="92">
        <f>C3</f>
        <v>11352625.9840385</v>
      </c>
      <c r="E3" s="92"/>
      <c r="F3" s="92"/>
      <c r="G3" s="93"/>
    </row>
    <row r="4" s="83" customFormat="1" ht="52" customHeight="1" spans="1:7">
      <c r="A4" s="94" t="s">
        <v>9</v>
      </c>
      <c r="B4" s="95"/>
      <c r="C4" s="96"/>
      <c r="D4" s="97" t="s">
        <v>10</v>
      </c>
      <c r="E4" s="98">
        <f>F3</f>
        <v>0</v>
      </c>
      <c r="F4" s="99"/>
      <c r="G4" s="100"/>
    </row>
    <row r="5" s="83" customFormat="1" ht="52" customHeight="1" spans="1:7">
      <c r="A5" s="101"/>
      <c r="B5" s="102"/>
      <c r="C5" s="103"/>
      <c r="D5" s="97" t="s">
        <v>11</v>
      </c>
      <c r="E5" s="104" t="str">
        <f>IF(E4&lt;0,"负","")&amp;IF(TRUNC(E4)=E4,TEXT(IF(E4&lt;0,-E4,E4),"[DBNum2]")&amp;"元整",IF(TRUNC(E4*10)=E4*10,TEXT(TRUNC(IF(E4&lt;0,-E4,E4)),"[DBNum2]")&amp;"元"&amp;TEXT(RIGHT(E4),"[DBNum2]")&amp;"角整",TEXT(TRUNC(E4),"[DBNum2]")&amp;"元"&amp;IF(ISNUMBER(FIND(".0",E4)),"零",TEXT(LEFT(RIGHT(E4,2)),"[DBNum2]")&amp;"角")&amp;TEXT(RIGHT(E4),"[DBNum2]")&amp;"分"))</f>
        <v>零元整</v>
      </c>
      <c r="F5" s="105"/>
      <c r="G5" s="106"/>
    </row>
    <row r="8" spans="1:7">
      <c r="A8" s="107"/>
      <c r="B8" s="107"/>
      <c r="C8" s="107"/>
      <c r="D8" s="107"/>
      <c r="E8" s="107"/>
      <c r="F8" s="107"/>
      <c r="G8" s="107"/>
    </row>
    <row r="13" spans="3:4">
      <c r="C13" s="108"/>
      <c r="D13" s="109"/>
    </row>
    <row r="14" spans="6:6">
      <c r="F14" s="108"/>
    </row>
    <row r="18" spans="3:3">
      <c r="C18" s="110"/>
    </row>
  </sheetData>
  <mergeCells count="5">
    <mergeCell ref="A1:G1"/>
    <mergeCell ref="E4:G4"/>
    <mergeCell ref="E5:G5"/>
    <mergeCell ref="A8:G8"/>
    <mergeCell ref="A4:C5"/>
  </mergeCells>
  <pageMargins left="0.75" right="0.75" top="1" bottom="1" header="0.5" footer="0.5"/>
  <pageSetup paperSize="9" scale="6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view="pageBreakPreview" zoomScaleNormal="100" workbookViewId="0">
      <selection activeCell="A3" sqref="A3"/>
    </sheetView>
  </sheetViews>
  <sheetFormatPr defaultColWidth="11.4083333333333" defaultRowHeight="33" customHeight="1"/>
  <cols>
    <col min="1" max="1" width="124.441666666667" style="78" customWidth="1"/>
    <col min="2" max="32" width="11.675" style="77"/>
    <col min="33" max="16384" width="11.4083333333333" style="77"/>
  </cols>
  <sheetData>
    <row r="1" s="77" customFormat="1" ht="43" customHeight="1" spans="1:1">
      <c r="A1" s="79" t="s">
        <v>12</v>
      </c>
    </row>
    <row r="2" s="77" customFormat="1" ht="72" customHeight="1" spans="1:1">
      <c r="A2" s="80" t="s">
        <v>13</v>
      </c>
    </row>
    <row r="3" s="77" customFormat="1" ht="71" customHeight="1" spans="1:1">
      <c r="A3" s="81" t="s">
        <v>14</v>
      </c>
    </row>
    <row r="4" s="77" customFormat="1" ht="54" customHeight="1" spans="1:1">
      <c r="A4" s="80" t="s">
        <v>15</v>
      </c>
    </row>
    <row r="5" s="77" customFormat="1" ht="37" customHeight="1" spans="1:1">
      <c r="A5" s="80" t="s">
        <v>16</v>
      </c>
    </row>
    <row r="6" s="77" customFormat="1" ht="53" customHeight="1" spans="1:1">
      <c r="A6" s="80" t="s">
        <v>17</v>
      </c>
    </row>
    <row r="7" s="77" customFormat="1" ht="54" customHeight="1" spans="1:1">
      <c r="A7" s="80" t="s">
        <v>18</v>
      </c>
    </row>
    <row r="8" s="77" customFormat="1" ht="48" customHeight="1" spans="1:1">
      <c r="A8" s="80" t="s">
        <v>19</v>
      </c>
    </row>
    <row r="9" s="77" customFormat="1" ht="34" customHeight="1" spans="1:1">
      <c r="A9" s="80" t="s">
        <v>20</v>
      </c>
    </row>
    <row r="10" s="77" customFormat="1" ht="34" customHeight="1" spans="1:1">
      <c r="A10" s="80" t="s">
        <v>21</v>
      </c>
    </row>
    <row r="11" s="77" customFormat="1" ht="78" customHeight="1" spans="1:10">
      <c r="A11" s="82" t="s">
        <v>22</v>
      </c>
      <c r="B11" s="78"/>
      <c r="C11" s="78"/>
      <c r="D11" s="78"/>
      <c r="E11" s="78"/>
      <c r="F11" s="78"/>
      <c r="G11" s="78"/>
      <c r="H11" s="78"/>
      <c r="I11" s="78"/>
      <c r="J11" s="78"/>
    </row>
    <row r="12" s="77" customFormat="1" customHeight="1" spans="1:10">
      <c r="A12" s="82" t="s">
        <v>23</v>
      </c>
      <c r="B12" s="80"/>
      <c r="C12" s="80"/>
      <c r="D12" s="80"/>
      <c r="E12" s="80"/>
      <c r="F12" s="80"/>
      <c r="G12" s="80"/>
      <c r="H12" s="80"/>
      <c r="I12" s="80"/>
      <c r="J12" s="80"/>
    </row>
    <row r="13" s="77" customFormat="1" customHeight="1" spans="1:1">
      <c r="A13" s="78"/>
    </row>
    <row r="14" s="77" customFormat="1" customHeight="1"/>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showGridLines="0" view="pageBreakPreview" zoomScaleNormal="100" workbookViewId="0">
      <selection activeCell="B27" sqref="B27"/>
    </sheetView>
  </sheetViews>
  <sheetFormatPr defaultColWidth="7.88333333333333" defaultRowHeight="13.5" outlineLevelCol="3"/>
  <cols>
    <col min="1" max="1" width="7.63333333333333" style="65" customWidth="1"/>
    <col min="2" max="2" width="38" style="65" customWidth="1"/>
    <col min="3" max="3" width="17.3583333333333" style="65" customWidth="1"/>
    <col min="4" max="4" width="9.5" style="65" customWidth="1"/>
    <col min="5" max="16373" width="7.88333333333333" style="65"/>
  </cols>
  <sheetData>
    <row r="1" ht="39.75" customHeight="1" spans="1:4">
      <c r="A1" s="6" t="s">
        <v>24</v>
      </c>
      <c r="B1" s="6"/>
      <c r="C1" s="6"/>
      <c r="D1" s="6"/>
    </row>
    <row r="2" ht="22.5" customHeight="1" spans="1:4">
      <c r="A2" s="10" t="s">
        <v>25</v>
      </c>
      <c r="B2" s="10"/>
      <c r="C2" s="10"/>
      <c r="D2" s="10"/>
    </row>
    <row r="3" ht="18" customHeight="1" spans="1:4">
      <c r="A3" s="66" t="s">
        <v>1</v>
      </c>
      <c r="B3" s="67" t="s">
        <v>26</v>
      </c>
      <c r="C3" s="67" t="s">
        <v>27</v>
      </c>
      <c r="D3" s="68" t="s">
        <v>7</v>
      </c>
    </row>
    <row r="4" ht="22.5" customHeight="1" spans="1:4">
      <c r="A4" s="69"/>
      <c r="B4" s="70"/>
      <c r="C4" s="70"/>
      <c r="D4" s="71"/>
    </row>
    <row r="5" ht="22.5" customHeight="1" spans="1:4">
      <c r="A5" s="69">
        <v>1</v>
      </c>
      <c r="B5" s="72" t="s">
        <v>28</v>
      </c>
      <c r="C5" s="73">
        <f>SUMIF('报价表 (2)'!B:B,B5,'报价表 (2)'!H:H)</f>
        <v>0</v>
      </c>
      <c r="D5" s="74"/>
    </row>
    <row r="6" ht="22.5" customHeight="1" spans="1:4">
      <c r="A6" s="69">
        <v>2</v>
      </c>
      <c r="B6" s="72" t="s">
        <v>29</v>
      </c>
      <c r="C6" s="73">
        <f>SUMIF('报价表 (2)'!B:B,B6,'报价表 (2)'!H:H)</f>
        <v>0</v>
      </c>
      <c r="D6" s="74"/>
    </row>
    <row r="7" ht="22.5" customHeight="1" spans="1:4">
      <c r="A7" s="69">
        <v>3</v>
      </c>
      <c r="B7" s="72" t="s">
        <v>30</v>
      </c>
      <c r="C7" s="73">
        <f>SUMIF('报价表 (2)'!B:B,B7,'报价表 (2)'!H:H)</f>
        <v>0</v>
      </c>
      <c r="D7" s="74"/>
    </row>
    <row r="8" ht="22.5" customHeight="1" spans="1:4">
      <c r="A8" s="69">
        <v>4</v>
      </c>
      <c r="B8" s="72" t="s">
        <v>31</v>
      </c>
      <c r="C8" s="73">
        <f>SUMIF('报价表 (2)'!B:B,B8,'报价表 (2)'!H:H)</f>
        <v>0</v>
      </c>
      <c r="D8" s="74"/>
    </row>
    <row r="9" ht="22.5" customHeight="1" spans="1:4">
      <c r="A9" s="69">
        <v>5</v>
      </c>
      <c r="B9" s="72" t="s">
        <v>32</v>
      </c>
      <c r="C9" s="73">
        <f>SUMIF('报价表 (2)'!B:B,B9,'报价表 (2)'!H:H)</f>
        <v>0</v>
      </c>
      <c r="D9" s="74"/>
    </row>
    <row r="10" ht="22.5" customHeight="1" spans="1:4">
      <c r="A10" s="69">
        <v>6</v>
      </c>
      <c r="B10" s="72" t="s">
        <v>33</v>
      </c>
      <c r="C10" s="73">
        <f>SUMIF('报价表 (2)'!B:B,B10,'报价表 (2)'!H:H)</f>
        <v>0</v>
      </c>
      <c r="D10" s="74"/>
    </row>
    <row r="11" ht="22.5" customHeight="1" spans="1:4">
      <c r="A11" s="69">
        <v>7</v>
      </c>
      <c r="B11" s="72" t="s">
        <v>34</v>
      </c>
      <c r="C11" s="73">
        <f>SUMIF('报价表 (2)'!B:B,B11,'报价表 (2)'!H:H)</f>
        <v>0</v>
      </c>
      <c r="D11" s="74"/>
    </row>
    <row r="12" ht="22.5" customHeight="1" spans="1:4">
      <c r="A12" s="69">
        <v>8</v>
      </c>
      <c r="B12" s="72" t="s">
        <v>35</v>
      </c>
      <c r="C12" s="73">
        <f>SUMIF('报价表 (2)'!B:B,B12,'报价表 (2)'!H:H)</f>
        <v>0</v>
      </c>
      <c r="D12" s="74"/>
    </row>
    <row r="13" ht="22.5" customHeight="1" spans="1:4">
      <c r="A13" s="69">
        <v>9</v>
      </c>
      <c r="B13" s="72" t="s">
        <v>36</v>
      </c>
      <c r="C13" s="73">
        <f>SUMIF('报价表 (2)'!B:B,B13,'报价表 (2)'!H:H)</f>
        <v>0</v>
      </c>
      <c r="D13" s="74"/>
    </row>
    <row r="14" ht="22.5" customHeight="1" spans="1:4">
      <c r="A14" s="69">
        <v>10</v>
      </c>
      <c r="B14" s="72" t="s">
        <v>37</v>
      </c>
      <c r="C14" s="73">
        <f>SUMIF('报价表 (2)'!B:B,B14,'报价表 (2)'!H:H)</f>
        <v>0</v>
      </c>
      <c r="D14" s="74"/>
    </row>
    <row r="15" ht="22.5" customHeight="1" spans="1:4">
      <c r="A15" s="69">
        <v>11</v>
      </c>
      <c r="B15" s="72" t="s">
        <v>38</v>
      </c>
      <c r="C15" s="73">
        <f>SUMIF('报价表 (2)'!B:B,B15,'报价表 (2)'!H:H)</f>
        <v>0</v>
      </c>
      <c r="D15" s="74"/>
    </row>
    <row r="16" ht="18" customHeight="1" spans="1:4">
      <c r="A16" s="69">
        <v>12</v>
      </c>
      <c r="B16" s="70" t="s">
        <v>39</v>
      </c>
      <c r="C16" s="75">
        <f>SUM(C5:C15)</f>
        <v>0</v>
      </c>
      <c r="D16" s="76"/>
    </row>
    <row r="17" ht="18" customHeight="1" spans="1:4">
      <c r="A17" s="69">
        <v>13</v>
      </c>
      <c r="B17" s="70" t="s">
        <v>40</v>
      </c>
      <c r="C17" s="75">
        <f>C16*0.09</f>
        <v>0</v>
      </c>
      <c r="D17" s="76"/>
    </row>
    <row r="18" ht="18" customHeight="1" spans="1:4">
      <c r="A18" s="69">
        <v>14</v>
      </c>
      <c r="B18" s="70" t="s">
        <v>41</v>
      </c>
      <c r="C18" s="75">
        <f>SUM(C16:C17)</f>
        <v>0</v>
      </c>
      <c r="D18" s="76"/>
    </row>
  </sheetData>
  <mergeCells count="6">
    <mergeCell ref="A1:D1"/>
    <mergeCell ref="A2:D2"/>
    <mergeCell ref="A3:A4"/>
    <mergeCell ref="B3:B4"/>
    <mergeCell ref="C3:C4"/>
    <mergeCell ref="D3:D4"/>
  </mergeCells>
  <printOptions horizontalCentered="1"/>
  <pageMargins left="0.116416666666667" right="0.116416666666667" top="0.59375" bottom="0" header="0.59375"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2"/>
  <sheetViews>
    <sheetView view="pageBreakPreview" zoomScaleNormal="100" workbookViewId="0">
      <pane xSplit="5" ySplit="6" topLeftCell="F161" activePane="bottomRight" state="frozen"/>
      <selection/>
      <selection pane="topRight"/>
      <selection pane="bottomLeft"/>
      <selection pane="bottomRight" activeCell="L170" sqref="L170"/>
    </sheetView>
  </sheetViews>
  <sheetFormatPr defaultColWidth="9" defaultRowHeight="13.5"/>
  <cols>
    <col min="2" max="2" width="12.8833333333333" style="1" hidden="1" customWidth="1"/>
    <col min="3" max="3" width="14.5" style="2" customWidth="1"/>
    <col min="4" max="4" width="54.25" customWidth="1"/>
    <col min="5" max="5" width="9" style="3"/>
    <col min="6" max="6" width="12.75" style="4" customWidth="1"/>
    <col min="7" max="7" width="11.6666666666667" style="5" customWidth="1"/>
    <col min="8" max="8" width="12" style="4" customWidth="1"/>
  </cols>
  <sheetData>
    <row r="1" ht="25.5" spans="1:9">
      <c r="A1" s="6" t="s">
        <v>42</v>
      </c>
      <c r="B1" s="7"/>
      <c r="C1" s="6"/>
      <c r="D1" s="6"/>
      <c r="E1" s="6"/>
      <c r="F1" s="8"/>
      <c r="G1" s="9"/>
      <c r="H1" s="8"/>
      <c r="I1" s="6"/>
    </row>
    <row r="2" spans="1:9">
      <c r="A2" s="10" t="s">
        <v>43</v>
      </c>
      <c r="B2" s="10"/>
      <c r="C2" s="10"/>
      <c r="D2" s="10"/>
      <c r="E2" s="11"/>
      <c r="F2" s="12"/>
      <c r="G2" s="13"/>
      <c r="H2" s="13"/>
      <c r="I2" s="42"/>
    </row>
    <row r="3" spans="1:9">
      <c r="A3" s="14" t="s">
        <v>1</v>
      </c>
      <c r="B3" s="15" t="s">
        <v>44</v>
      </c>
      <c r="C3" s="14" t="s">
        <v>45</v>
      </c>
      <c r="D3" s="14" t="s">
        <v>46</v>
      </c>
      <c r="E3" s="14" t="s">
        <v>47</v>
      </c>
      <c r="F3" s="16" t="s">
        <v>48</v>
      </c>
      <c r="G3" s="16" t="s">
        <v>27</v>
      </c>
      <c r="H3" s="16"/>
      <c r="I3" s="14"/>
    </row>
    <row r="4" spans="1:9">
      <c r="A4" s="14"/>
      <c r="B4" s="15"/>
      <c r="C4" s="14"/>
      <c r="D4" s="14"/>
      <c r="E4" s="14"/>
      <c r="F4" s="16"/>
      <c r="G4" s="16" t="s">
        <v>49</v>
      </c>
      <c r="H4" s="16" t="s">
        <v>50</v>
      </c>
      <c r="I4" s="14" t="s">
        <v>7</v>
      </c>
    </row>
    <row r="5" spans="1:9">
      <c r="A5" s="14"/>
      <c r="B5" s="17"/>
      <c r="C5" s="14"/>
      <c r="D5" s="14"/>
      <c r="E5" s="14"/>
      <c r="F5" s="16"/>
      <c r="G5" s="16"/>
      <c r="H5" s="16"/>
      <c r="I5" s="14"/>
    </row>
    <row r="6" spans="1:9">
      <c r="A6" s="18">
        <v>1</v>
      </c>
      <c r="B6" s="19" t="s">
        <v>51</v>
      </c>
      <c r="C6" s="20" t="s">
        <v>52</v>
      </c>
      <c r="D6" s="21"/>
      <c r="E6" s="22"/>
      <c r="F6" s="23"/>
      <c r="G6" s="24"/>
      <c r="H6" s="25"/>
      <c r="I6" s="43"/>
    </row>
    <row r="7" ht="48" spans="1:9">
      <c r="A7" s="18">
        <v>7</v>
      </c>
      <c r="B7" s="26" t="s">
        <v>28</v>
      </c>
      <c r="C7" s="27" t="s">
        <v>53</v>
      </c>
      <c r="D7" s="28" t="s">
        <v>54</v>
      </c>
      <c r="E7" s="16" t="s">
        <v>55</v>
      </c>
      <c r="F7" s="29">
        <v>88</v>
      </c>
      <c r="G7" s="30"/>
      <c r="H7" s="31">
        <f>F7*G7</f>
        <v>0</v>
      </c>
      <c r="I7" s="44"/>
    </row>
    <row r="8" ht="84" spans="1:9">
      <c r="A8" s="18">
        <v>8</v>
      </c>
      <c r="B8" s="26" t="s">
        <v>28</v>
      </c>
      <c r="C8" s="27" t="s">
        <v>56</v>
      </c>
      <c r="D8" s="28" t="s">
        <v>57</v>
      </c>
      <c r="E8" s="16" t="s">
        <v>55</v>
      </c>
      <c r="F8" s="29">
        <v>4.95</v>
      </c>
      <c r="G8" s="30"/>
      <c r="H8" s="31">
        <f>F8*G8</f>
        <v>0</v>
      </c>
      <c r="I8" s="44"/>
    </row>
    <row r="9" ht="84" spans="1:9">
      <c r="A9" s="18">
        <v>9</v>
      </c>
      <c r="B9" s="26" t="s">
        <v>28</v>
      </c>
      <c r="C9" s="27" t="s">
        <v>58</v>
      </c>
      <c r="D9" s="28" t="s">
        <v>59</v>
      </c>
      <c r="E9" s="16" t="s">
        <v>55</v>
      </c>
      <c r="F9" s="29">
        <v>2.64</v>
      </c>
      <c r="G9" s="30"/>
      <c r="H9" s="31">
        <f>F9*G9</f>
        <v>0</v>
      </c>
      <c r="I9" s="44"/>
    </row>
    <row r="10" ht="72" spans="1:9">
      <c r="A10" s="18">
        <v>10</v>
      </c>
      <c r="B10" s="26" t="s">
        <v>28</v>
      </c>
      <c r="C10" s="27" t="s">
        <v>60</v>
      </c>
      <c r="D10" s="28" t="s">
        <v>61</v>
      </c>
      <c r="E10" s="16" t="s">
        <v>55</v>
      </c>
      <c r="F10" s="29">
        <v>19.35</v>
      </c>
      <c r="G10" s="30"/>
      <c r="H10" s="31">
        <f>F10*G10</f>
        <v>0</v>
      </c>
      <c r="I10" s="44"/>
    </row>
    <row r="11" ht="36" spans="1:9">
      <c r="A11" s="18">
        <v>11</v>
      </c>
      <c r="B11" s="26" t="s">
        <v>28</v>
      </c>
      <c r="C11" s="27" t="s">
        <v>62</v>
      </c>
      <c r="D11" s="28" t="s">
        <v>63</v>
      </c>
      <c r="E11" s="16" t="s">
        <v>55</v>
      </c>
      <c r="F11" s="29">
        <v>19.35</v>
      </c>
      <c r="G11" s="30"/>
      <c r="H11" s="31">
        <f>F11*G11</f>
        <v>0</v>
      </c>
      <c r="I11" s="44"/>
    </row>
    <row r="12" spans="1:9">
      <c r="A12" s="18">
        <v>12</v>
      </c>
      <c r="B12" s="32" t="s">
        <v>64</v>
      </c>
      <c r="C12" s="27" t="s">
        <v>65</v>
      </c>
      <c r="D12" s="28"/>
      <c r="E12" s="16"/>
      <c r="F12" s="33"/>
      <c r="G12" s="34"/>
      <c r="H12" s="31"/>
      <c r="I12" s="44"/>
    </row>
    <row r="13" ht="48" spans="1:9">
      <c r="A13" s="18">
        <v>16</v>
      </c>
      <c r="B13" s="26" t="s">
        <v>29</v>
      </c>
      <c r="C13" s="27" t="s">
        <v>53</v>
      </c>
      <c r="D13" s="28" t="s">
        <v>54</v>
      </c>
      <c r="E13" s="16" t="s">
        <v>55</v>
      </c>
      <c r="F13" s="33">
        <v>43.12</v>
      </c>
      <c r="G13" s="34"/>
      <c r="H13" s="31">
        <f t="shared" ref="H13:H26" si="0">F13*G13</f>
        <v>0</v>
      </c>
      <c r="I13" s="44"/>
    </row>
    <row r="14" ht="48" spans="1:9">
      <c r="A14" s="18">
        <v>17</v>
      </c>
      <c r="B14" s="26" t="s">
        <v>29</v>
      </c>
      <c r="C14" s="27" t="s">
        <v>66</v>
      </c>
      <c r="D14" s="28" t="s">
        <v>67</v>
      </c>
      <c r="E14" s="16" t="s">
        <v>55</v>
      </c>
      <c r="F14" s="33">
        <v>21</v>
      </c>
      <c r="G14" s="34"/>
      <c r="H14" s="31">
        <f t="shared" si="0"/>
        <v>0</v>
      </c>
      <c r="I14" s="44"/>
    </row>
    <row r="15" ht="96" spans="1:9">
      <c r="A15" s="18">
        <v>18</v>
      </c>
      <c r="B15" s="26" t="s">
        <v>29</v>
      </c>
      <c r="C15" s="27" t="s">
        <v>58</v>
      </c>
      <c r="D15" s="35" t="s">
        <v>68</v>
      </c>
      <c r="E15" s="36" t="s">
        <v>55</v>
      </c>
      <c r="F15" s="33">
        <v>178.45</v>
      </c>
      <c r="G15" s="34"/>
      <c r="H15" s="31">
        <f t="shared" si="0"/>
        <v>0</v>
      </c>
      <c r="I15" s="44"/>
    </row>
    <row r="16" ht="96" spans="1:9">
      <c r="A16" s="18">
        <v>19</v>
      </c>
      <c r="B16" s="26" t="s">
        <v>29</v>
      </c>
      <c r="C16" s="27" t="s">
        <v>58</v>
      </c>
      <c r="D16" s="35" t="s">
        <v>69</v>
      </c>
      <c r="E16" s="36" t="s">
        <v>55</v>
      </c>
      <c r="F16" s="33">
        <v>192.07</v>
      </c>
      <c r="G16" s="34"/>
      <c r="H16" s="31">
        <f t="shared" si="0"/>
        <v>0</v>
      </c>
      <c r="I16" s="44"/>
    </row>
    <row r="17" ht="108" spans="1:9">
      <c r="A17" s="18">
        <v>20</v>
      </c>
      <c r="B17" s="26" t="s">
        <v>29</v>
      </c>
      <c r="C17" s="27" t="s">
        <v>58</v>
      </c>
      <c r="D17" s="35" t="s">
        <v>70</v>
      </c>
      <c r="E17" s="36" t="s">
        <v>55</v>
      </c>
      <c r="F17" s="33">
        <v>95.56</v>
      </c>
      <c r="G17" s="34"/>
      <c r="H17" s="31">
        <f t="shared" si="0"/>
        <v>0</v>
      </c>
      <c r="I17" s="44"/>
    </row>
    <row r="18" ht="96" spans="1:9">
      <c r="A18" s="18">
        <v>21</v>
      </c>
      <c r="B18" s="26" t="s">
        <v>29</v>
      </c>
      <c r="C18" s="27" t="s">
        <v>58</v>
      </c>
      <c r="D18" s="35" t="s">
        <v>71</v>
      </c>
      <c r="E18" s="36" t="s">
        <v>55</v>
      </c>
      <c r="F18" s="33">
        <v>95.43</v>
      </c>
      <c r="G18" s="34"/>
      <c r="H18" s="31">
        <f t="shared" si="0"/>
        <v>0</v>
      </c>
      <c r="I18" s="44"/>
    </row>
    <row r="19" ht="96" spans="1:9">
      <c r="A19" s="18">
        <v>22</v>
      </c>
      <c r="B19" s="26" t="s">
        <v>29</v>
      </c>
      <c r="C19" s="27" t="s">
        <v>58</v>
      </c>
      <c r="D19" s="35" t="s">
        <v>72</v>
      </c>
      <c r="E19" s="36" t="s">
        <v>55</v>
      </c>
      <c r="F19" s="33">
        <v>33.25</v>
      </c>
      <c r="G19" s="34"/>
      <c r="H19" s="31">
        <f t="shared" si="0"/>
        <v>0</v>
      </c>
      <c r="I19" s="44"/>
    </row>
    <row r="20" ht="96" spans="1:9">
      <c r="A20" s="18">
        <v>23</v>
      </c>
      <c r="B20" s="26" t="s">
        <v>29</v>
      </c>
      <c r="C20" s="27" t="s">
        <v>58</v>
      </c>
      <c r="D20" s="35" t="s">
        <v>73</v>
      </c>
      <c r="E20" s="36" t="s">
        <v>55</v>
      </c>
      <c r="F20" s="33">
        <v>69.67</v>
      </c>
      <c r="G20" s="34"/>
      <c r="H20" s="31">
        <f t="shared" si="0"/>
        <v>0</v>
      </c>
      <c r="I20" s="44"/>
    </row>
    <row r="21" ht="72" spans="1:9">
      <c r="A21" s="18">
        <v>24</v>
      </c>
      <c r="B21" s="26" t="s">
        <v>29</v>
      </c>
      <c r="C21" s="37" t="s">
        <v>60</v>
      </c>
      <c r="D21" s="35" t="s">
        <v>61</v>
      </c>
      <c r="E21" s="36" t="s">
        <v>55</v>
      </c>
      <c r="F21" s="33">
        <v>16.73</v>
      </c>
      <c r="G21" s="34"/>
      <c r="H21" s="31">
        <f t="shared" si="0"/>
        <v>0</v>
      </c>
      <c r="I21" s="44"/>
    </row>
    <row r="22" ht="48" spans="1:9">
      <c r="A22" s="18">
        <v>25</v>
      </c>
      <c r="B22" s="26" t="s">
        <v>29</v>
      </c>
      <c r="C22" s="27" t="s">
        <v>74</v>
      </c>
      <c r="D22" s="28" t="s">
        <v>75</v>
      </c>
      <c r="E22" s="16" t="s">
        <v>76</v>
      </c>
      <c r="F22" s="33">
        <v>30</v>
      </c>
      <c r="G22" s="34"/>
      <c r="H22" s="31">
        <f t="shared" si="0"/>
        <v>0</v>
      </c>
      <c r="I22" s="44"/>
    </row>
    <row r="23" ht="48" spans="1:9">
      <c r="A23" s="18">
        <v>26</v>
      </c>
      <c r="B23" s="26" t="s">
        <v>29</v>
      </c>
      <c r="C23" s="27" t="s">
        <v>74</v>
      </c>
      <c r="D23" s="28" t="s">
        <v>77</v>
      </c>
      <c r="E23" s="16" t="s">
        <v>76</v>
      </c>
      <c r="F23" s="33">
        <v>3</v>
      </c>
      <c r="G23" s="34"/>
      <c r="H23" s="31">
        <f t="shared" si="0"/>
        <v>0</v>
      </c>
      <c r="I23" s="44"/>
    </row>
    <row r="24" ht="48" spans="1:9">
      <c r="A24" s="18">
        <v>27</v>
      </c>
      <c r="B24" s="26" t="s">
        <v>29</v>
      </c>
      <c r="C24" s="27" t="s">
        <v>74</v>
      </c>
      <c r="D24" s="28" t="s">
        <v>78</v>
      </c>
      <c r="E24" s="16" t="s">
        <v>76</v>
      </c>
      <c r="F24" s="33">
        <v>11</v>
      </c>
      <c r="G24" s="34"/>
      <c r="H24" s="31">
        <f t="shared" si="0"/>
        <v>0</v>
      </c>
      <c r="I24" s="44"/>
    </row>
    <row r="25" ht="48" spans="1:9">
      <c r="A25" s="18">
        <v>28</v>
      </c>
      <c r="B25" s="26" t="s">
        <v>29</v>
      </c>
      <c r="C25" s="27" t="s">
        <v>74</v>
      </c>
      <c r="D25" s="28" t="s">
        <v>79</v>
      </c>
      <c r="E25" s="16" t="s">
        <v>76</v>
      </c>
      <c r="F25" s="33">
        <v>1</v>
      </c>
      <c r="G25" s="34"/>
      <c r="H25" s="31">
        <f t="shared" si="0"/>
        <v>0</v>
      </c>
      <c r="I25" s="44"/>
    </row>
    <row r="26" ht="36" spans="1:9">
      <c r="A26" s="18">
        <v>29</v>
      </c>
      <c r="B26" s="26" t="s">
        <v>29</v>
      </c>
      <c r="C26" s="27" t="s">
        <v>62</v>
      </c>
      <c r="D26" s="28" t="s">
        <v>63</v>
      </c>
      <c r="E26" s="16" t="s">
        <v>55</v>
      </c>
      <c r="F26" s="33">
        <v>16.73</v>
      </c>
      <c r="G26" s="34"/>
      <c r="H26" s="31">
        <f t="shared" si="0"/>
        <v>0</v>
      </c>
      <c r="I26" s="44"/>
    </row>
    <row r="27" spans="1:9">
      <c r="A27" s="18">
        <v>30</v>
      </c>
      <c r="B27" s="32" t="s">
        <v>80</v>
      </c>
      <c r="C27" s="27" t="s">
        <v>81</v>
      </c>
      <c r="D27" s="28"/>
      <c r="E27" s="16"/>
      <c r="F27" s="38"/>
      <c r="G27" s="39"/>
      <c r="H27" s="31"/>
      <c r="I27" s="44"/>
    </row>
    <row r="28" ht="48" spans="1:9">
      <c r="A28" s="18">
        <v>37</v>
      </c>
      <c r="B28" s="26" t="s">
        <v>30</v>
      </c>
      <c r="C28" s="27" t="s">
        <v>82</v>
      </c>
      <c r="D28" s="28" t="s">
        <v>54</v>
      </c>
      <c r="E28" s="16" t="s">
        <v>55</v>
      </c>
      <c r="F28" s="38">
        <v>30.08</v>
      </c>
      <c r="G28" s="39"/>
      <c r="H28" s="31">
        <f t="shared" ref="H28:H59" si="1">F28*G28</f>
        <v>0</v>
      </c>
      <c r="I28" s="44"/>
    </row>
    <row r="29" ht="48" spans="1:9">
      <c r="A29" s="18">
        <v>38</v>
      </c>
      <c r="B29" s="26" t="s">
        <v>30</v>
      </c>
      <c r="C29" s="27" t="s">
        <v>83</v>
      </c>
      <c r="D29" s="28" t="s">
        <v>54</v>
      </c>
      <c r="E29" s="16" t="s">
        <v>55</v>
      </c>
      <c r="F29" s="38">
        <v>27.5</v>
      </c>
      <c r="G29" s="39"/>
      <c r="H29" s="31">
        <f t="shared" si="1"/>
        <v>0</v>
      </c>
      <c r="I29" s="44"/>
    </row>
    <row r="30" ht="48" spans="1:9">
      <c r="A30" s="18">
        <v>39</v>
      </c>
      <c r="B30" s="26" t="s">
        <v>30</v>
      </c>
      <c r="C30" s="27" t="s">
        <v>66</v>
      </c>
      <c r="D30" s="28" t="s">
        <v>67</v>
      </c>
      <c r="E30" s="16" t="s">
        <v>55</v>
      </c>
      <c r="F30" s="38">
        <v>318.28</v>
      </c>
      <c r="G30" s="39"/>
      <c r="H30" s="31">
        <f t="shared" si="1"/>
        <v>0</v>
      </c>
      <c r="I30" s="44"/>
    </row>
    <row r="31" ht="108" spans="1:9">
      <c r="A31" s="18">
        <v>40</v>
      </c>
      <c r="B31" s="26" t="s">
        <v>30</v>
      </c>
      <c r="C31" s="27" t="s">
        <v>84</v>
      </c>
      <c r="D31" s="28" t="s">
        <v>85</v>
      </c>
      <c r="E31" s="16" t="s">
        <v>55</v>
      </c>
      <c r="F31" s="38">
        <v>16.2</v>
      </c>
      <c r="G31" s="39"/>
      <c r="H31" s="31">
        <f t="shared" si="1"/>
        <v>0</v>
      </c>
      <c r="I31" s="44"/>
    </row>
    <row r="32" ht="108" spans="1:9">
      <c r="A32" s="18">
        <v>41</v>
      </c>
      <c r="B32" s="26" t="s">
        <v>30</v>
      </c>
      <c r="C32" s="27" t="s">
        <v>84</v>
      </c>
      <c r="D32" s="28" t="s">
        <v>86</v>
      </c>
      <c r="E32" s="16" t="s">
        <v>55</v>
      </c>
      <c r="F32" s="38">
        <v>106.92</v>
      </c>
      <c r="G32" s="39"/>
      <c r="H32" s="31">
        <f t="shared" si="1"/>
        <v>0</v>
      </c>
      <c r="I32" s="44"/>
    </row>
    <row r="33" ht="96" spans="1:9">
      <c r="A33" s="18">
        <v>42</v>
      </c>
      <c r="B33" s="26" t="s">
        <v>30</v>
      </c>
      <c r="C33" s="27" t="s">
        <v>58</v>
      </c>
      <c r="D33" s="28" t="s">
        <v>87</v>
      </c>
      <c r="E33" s="16" t="s">
        <v>55</v>
      </c>
      <c r="F33" s="38">
        <v>1006.83</v>
      </c>
      <c r="G33" s="39"/>
      <c r="H33" s="31">
        <f t="shared" si="1"/>
        <v>0</v>
      </c>
      <c r="I33" s="44"/>
    </row>
    <row r="34" ht="96" spans="1:9">
      <c r="A34" s="18">
        <v>43</v>
      </c>
      <c r="B34" s="26" t="s">
        <v>30</v>
      </c>
      <c r="C34" s="27" t="s">
        <v>58</v>
      </c>
      <c r="D34" s="28" t="s">
        <v>88</v>
      </c>
      <c r="E34" s="16" t="s">
        <v>55</v>
      </c>
      <c r="F34" s="38">
        <v>684.79</v>
      </c>
      <c r="G34" s="39"/>
      <c r="H34" s="31">
        <f t="shared" si="1"/>
        <v>0</v>
      </c>
      <c r="I34" s="44"/>
    </row>
    <row r="35" ht="96" spans="1:9">
      <c r="A35" s="18">
        <v>44</v>
      </c>
      <c r="B35" s="26" t="s">
        <v>30</v>
      </c>
      <c r="C35" s="27" t="s">
        <v>58</v>
      </c>
      <c r="D35" s="28" t="s">
        <v>89</v>
      </c>
      <c r="E35" s="16" t="s">
        <v>55</v>
      </c>
      <c r="F35" s="38">
        <v>91.2</v>
      </c>
      <c r="G35" s="40"/>
      <c r="H35" s="31">
        <f t="shared" si="1"/>
        <v>0</v>
      </c>
      <c r="I35" s="44"/>
    </row>
    <row r="36" ht="96" spans="1:9">
      <c r="A36" s="18">
        <v>45</v>
      </c>
      <c r="B36" s="26" t="s">
        <v>30</v>
      </c>
      <c r="C36" s="27" t="s">
        <v>58</v>
      </c>
      <c r="D36" s="28" t="s">
        <v>90</v>
      </c>
      <c r="E36" s="16" t="s">
        <v>55</v>
      </c>
      <c r="F36" s="38">
        <v>263.9</v>
      </c>
      <c r="G36" s="40"/>
      <c r="H36" s="31">
        <f t="shared" si="1"/>
        <v>0</v>
      </c>
      <c r="I36" s="44"/>
    </row>
    <row r="37" ht="96" spans="1:9">
      <c r="A37" s="18">
        <v>46</v>
      </c>
      <c r="B37" s="26" t="s">
        <v>30</v>
      </c>
      <c r="C37" s="27" t="s">
        <v>58</v>
      </c>
      <c r="D37" s="41" t="s">
        <v>91</v>
      </c>
      <c r="E37" s="16" t="s">
        <v>55</v>
      </c>
      <c r="F37" s="38">
        <v>261.5</v>
      </c>
      <c r="G37" s="39"/>
      <c r="H37" s="31">
        <f t="shared" si="1"/>
        <v>0</v>
      </c>
      <c r="I37" s="44"/>
    </row>
    <row r="38" ht="96" spans="1:9">
      <c r="A38" s="18">
        <v>47</v>
      </c>
      <c r="B38" s="26" t="s">
        <v>30</v>
      </c>
      <c r="C38" s="27" t="s">
        <v>58</v>
      </c>
      <c r="D38" s="28" t="s">
        <v>92</v>
      </c>
      <c r="E38" s="16" t="s">
        <v>55</v>
      </c>
      <c r="F38" s="38">
        <v>16.2</v>
      </c>
      <c r="G38" s="39"/>
      <c r="H38" s="31">
        <f t="shared" si="1"/>
        <v>0</v>
      </c>
      <c r="I38" s="44"/>
    </row>
    <row r="39" ht="96" spans="1:9">
      <c r="A39" s="18">
        <v>48</v>
      </c>
      <c r="B39" s="26" t="s">
        <v>30</v>
      </c>
      <c r="C39" s="27" t="s">
        <v>58</v>
      </c>
      <c r="D39" s="28" t="s">
        <v>93</v>
      </c>
      <c r="E39" s="16" t="s">
        <v>55</v>
      </c>
      <c r="F39" s="38">
        <v>67.56</v>
      </c>
      <c r="G39" s="39"/>
      <c r="H39" s="31">
        <f t="shared" si="1"/>
        <v>0</v>
      </c>
      <c r="I39" s="44"/>
    </row>
    <row r="40" ht="72" spans="1:9">
      <c r="A40" s="18">
        <v>49</v>
      </c>
      <c r="B40" s="26" t="s">
        <v>30</v>
      </c>
      <c r="C40" s="27" t="s">
        <v>60</v>
      </c>
      <c r="D40" s="28" t="s">
        <v>94</v>
      </c>
      <c r="E40" s="16" t="s">
        <v>55</v>
      </c>
      <c r="F40" s="38">
        <v>57.82</v>
      </c>
      <c r="G40" s="39"/>
      <c r="H40" s="31">
        <f t="shared" si="1"/>
        <v>0</v>
      </c>
      <c r="I40" s="44"/>
    </row>
    <row r="41" ht="72" spans="1:9">
      <c r="A41" s="18">
        <v>50</v>
      </c>
      <c r="B41" s="26" t="s">
        <v>30</v>
      </c>
      <c r="C41" s="27" t="s">
        <v>60</v>
      </c>
      <c r="D41" s="28" t="s">
        <v>95</v>
      </c>
      <c r="E41" s="16" t="s">
        <v>55</v>
      </c>
      <c r="F41" s="38">
        <v>1.26</v>
      </c>
      <c r="G41" s="39"/>
      <c r="H41" s="31">
        <f t="shared" si="1"/>
        <v>0</v>
      </c>
      <c r="I41" s="44"/>
    </row>
    <row r="42" ht="48" spans="1:9">
      <c r="A42" s="18">
        <v>51</v>
      </c>
      <c r="B42" s="26" t="s">
        <v>30</v>
      </c>
      <c r="C42" s="27" t="s">
        <v>74</v>
      </c>
      <c r="D42" s="28" t="s">
        <v>75</v>
      </c>
      <c r="E42" s="16" t="s">
        <v>76</v>
      </c>
      <c r="F42" s="38">
        <v>125</v>
      </c>
      <c r="G42" s="39"/>
      <c r="H42" s="31">
        <f t="shared" si="1"/>
        <v>0</v>
      </c>
      <c r="I42" s="44"/>
    </row>
    <row r="43" ht="48" spans="1:9">
      <c r="A43" s="18">
        <v>52</v>
      </c>
      <c r="B43" s="26" t="s">
        <v>30</v>
      </c>
      <c r="C43" s="27" t="s">
        <v>74</v>
      </c>
      <c r="D43" s="28" t="s">
        <v>77</v>
      </c>
      <c r="E43" s="16" t="s">
        <v>76</v>
      </c>
      <c r="F43" s="38">
        <v>188</v>
      </c>
      <c r="G43" s="39"/>
      <c r="H43" s="31">
        <f t="shared" si="1"/>
        <v>0</v>
      </c>
      <c r="I43" s="44"/>
    </row>
    <row r="44" ht="48" spans="1:9">
      <c r="A44" s="18">
        <v>53</v>
      </c>
      <c r="B44" s="26" t="s">
        <v>30</v>
      </c>
      <c r="C44" s="27" t="s">
        <v>74</v>
      </c>
      <c r="D44" s="28" t="s">
        <v>78</v>
      </c>
      <c r="E44" s="16" t="s">
        <v>76</v>
      </c>
      <c r="F44" s="38">
        <v>32</v>
      </c>
      <c r="G44" s="39"/>
      <c r="H44" s="31">
        <f t="shared" si="1"/>
        <v>0</v>
      </c>
      <c r="I44" s="44"/>
    </row>
    <row r="45" ht="48" spans="1:9">
      <c r="A45" s="18">
        <v>54</v>
      </c>
      <c r="B45" s="26" t="s">
        <v>30</v>
      </c>
      <c r="C45" s="27" t="s">
        <v>74</v>
      </c>
      <c r="D45" s="28" t="s">
        <v>79</v>
      </c>
      <c r="E45" s="16" t="s">
        <v>76</v>
      </c>
      <c r="F45" s="38">
        <v>35</v>
      </c>
      <c r="G45" s="39"/>
      <c r="H45" s="31">
        <f t="shared" si="1"/>
        <v>0</v>
      </c>
      <c r="I45" s="44"/>
    </row>
    <row r="46" ht="48" spans="1:9">
      <c r="A46" s="18">
        <v>55</v>
      </c>
      <c r="B46" s="26" t="s">
        <v>30</v>
      </c>
      <c r="C46" s="27" t="s">
        <v>74</v>
      </c>
      <c r="D46" s="28" t="s">
        <v>96</v>
      </c>
      <c r="E46" s="16" t="s">
        <v>76</v>
      </c>
      <c r="F46" s="38">
        <v>10</v>
      </c>
      <c r="G46" s="39"/>
      <c r="H46" s="31">
        <f t="shared" si="1"/>
        <v>0</v>
      </c>
      <c r="I46" s="44"/>
    </row>
    <row r="47" ht="48" spans="1:9">
      <c r="A47" s="18">
        <v>56</v>
      </c>
      <c r="B47" s="26" t="s">
        <v>30</v>
      </c>
      <c r="C47" s="27" t="s">
        <v>74</v>
      </c>
      <c r="D47" s="28" t="s">
        <v>97</v>
      </c>
      <c r="E47" s="16" t="s">
        <v>76</v>
      </c>
      <c r="F47" s="38">
        <v>36</v>
      </c>
      <c r="G47" s="39"/>
      <c r="H47" s="31">
        <f t="shared" si="1"/>
        <v>0</v>
      </c>
      <c r="I47" s="44"/>
    </row>
    <row r="48" ht="36" spans="1:9">
      <c r="A48" s="18">
        <v>57</v>
      </c>
      <c r="B48" s="26" t="s">
        <v>30</v>
      </c>
      <c r="C48" s="27" t="s">
        <v>62</v>
      </c>
      <c r="D48" s="28" t="s">
        <v>63</v>
      </c>
      <c r="E48" s="16" t="s">
        <v>55</v>
      </c>
      <c r="F48" s="38">
        <v>59.08</v>
      </c>
      <c r="G48" s="39"/>
      <c r="H48" s="31">
        <f t="shared" si="1"/>
        <v>0</v>
      </c>
      <c r="I48" s="44"/>
    </row>
    <row r="49" spans="1:9">
      <c r="A49" s="18">
        <v>58</v>
      </c>
      <c r="B49" s="32" t="s">
        <v>98</v>
      </c>
      <c r="C49" s="27" t="s">
        <v>99</v>
      </c>
      <c r="D49" s="28"/>
      <c r="E49" s="16"/>
      <c r="F49" s="38"/>
      <c r="G49" s="39"/>
      <c r="H49" s="31"/>
      <c r="I49" s="44"/>
    </row>
    <row r="50" ht="48" spans="1:9">
      <c r="A50" s="18">
        <v>63</v>
      </c>
      <c r="B50" s="26" t="s">
        <v>31</v>
      </c>
      <c r="C50" s="27" t="s">
        <v>82</v>
      </c>
      <c r="D50" s="28" t="s">
        <v>54</v>
      </c>
      <c r="E50" s="16" t="s">
        <v>55</v>
      </c>
      <c r="F50" s="38">
        <v>30.8</v>
      </c>
      <c r="G50" s="40"/>
      <c r="H50" s="31">
        <f t="shared" ref="H50:H71" si="2">F50*G50</f>
        <v>0</v>
      </c>
      <c r="I50" s="44"/>
    </row>
    <row r="51" ht="48" spans="1:9">
      <c r="A51" s="18">
        <v>64</v>
      </c>
      <c r="B51" s="26" t="s">
        <v>31</v>
      </c>
      <c r="C51" s="27" t="s">
        <v>83</v>
      </c>
      <c r="D51" s="28" t="s">
        <v>54</v>
      </c>
      <c r="E51" s="16" t="s">
        <v>55</v>
      </c>
      <c r="F51" s="38">
        <v>27.5</v>
      </c>
      <c r="G51" s="40"/>
      <c r="H51" s="31">
        <f t="shared" si="2"/>
        <v>0</v>
      </c>
      <c r="I51" s="44"/>
    </row>
    <row r="52" ht="48" spans="1:9">
      <c r="A52" s="18">
        <v>65</v>
      </c>
      <c r="B52" s="26" t="s">
        <v>31</v>
      </c>
      <c r="C52" s="27" t="s">
        <v>66</v>
      </c>
      <c r="D52" s="28" t="s">
        <v>67</v>
      </c>
      <c r="E52" s="16" t="s">
        <v>55</v>
      </c>
      <c r="F52" s="38">
        <v>289.8</v>
      </c>
      <c r="G52" s="40"/>
      <c r="H52" s="31">
        <f t="shared" si="2"/>
        <v>0</v>
      </c>
      <c r="I52" s="44"/>
    </row>
    <row r="53" ht="108" spans="1:9">
      <c r="A53" s="18">
        <v>66</v>
      </c>
      <c r="B53" s="26" t="s">
        <v>31</v>
      </c>
      <c r="C53" s="27" t="s">
        <v>84</v>
      </c>
      <c r="D53" s="28" t="s">
        <v>85</v>
      </c>
      <c r="E53" s="16" t="s">
        <v>55</v>
      </c>
      <c r="F53" s="38">
        <v>25.92</v>
      </c>
      <c r="G53" s="40"/>
      <c r="H53" s="31">
        <f t="shared" si="2"/>
        <v>0</v>
      </c>
      <c r="I53" s="44"/>
    </row>
    <row r="54" ht="108" spans="1:9">
      <c r="A54" s="18">
        <v>67</v>
      </c>
      <c r="B54" s="26" t="s">
        <v>31</v>
      </c>
      <c r="C54" s="27" t="s">
        <v>84</v>
      </c>
      <c r="D54" s="28" t="s">
        <v>86</v>
      </c>
      <c r="E54" s="16" t="s">
        <v>55</v>
      </c>
      <c r="F54" s="38">
        <v>97.2</v>
      </c>
      <c r="G54" s="40"/>
      <c r="H54" s="31">
        <f t="shared" si="2"/>
        <v>0</v>
      </c>
      <c r="I54" s="44"/>
    </row>
    <row r="55" ht="96" spans="1:9">
      <c r="A55" s="18">
        <v>68</v>
      </c>
      <c r="B55" s="26" t="s">
        <v>31</v>
      </c>
      <c r="C55" s="27" t="s">
        <v>58</v>
      </c>
      <c r="D55" s="28" t="s">
        <v>87</v>
      </c>
      <c r="E55" s="16" t="s">
        <v>55</v>
      </c>
      <c r="F55" s="33">
        <v>1090.84</v>
      </c>
      <c r="G55" s="40"/>
      <c r="H55" s="31">
        <f t="shared" si="2"/>
        <v>0</v>
      </c>
      <c r="I55" s="44"/>
    </row>
    <row r="56" ht="96" spans="1:9">
      <c r="A56" s="18">
        <v>69</v>
      </c>
      <c r="B56" s="26" t="s">
        <v>31</v>
      </c>
      <c r="C56" s="27" t="s">
        <v>58</v>
      </c>
      <c r="D56" s="28" t="s">
        <v>88</v>
      </c>
      <c r="E56" s="16" t="s">
        <v>55</v>
      </c>
      <c r="F56" s="38">
        <v>679.97</v>
      </c>
      <c r="G56" s="39"/>
      <c r="H56" s="31">
        <f t="shared" si="2"/>
        <v>0</v>
      </c>
      <c r="I56" s="44"/>
    </row>
    <row r="57" ht="96" spans="1:9">
      <c r="A57" s="18">
        <v>70</v>
      </c>
      <c r="B57" s="26" t="s">
        <v>31</v>
      </c>
      <c r="C57" s="27" t="s">
        <v>58</v>
      </c>
      <c r="D57" s="28" t="s">
        <v>100</v>
      </c>
      <c r="E57" s="16" t="s">
        <v>55</v>
      </c>
      <c r="F57" s="38">
        <v>3.6</v>
      </c>
      <c r="G57" s="40"/>
      <c r="H57" s="31">
        <f t="shared" si="2"/>
        <v>0</v>
      </c>
      <c r="I57" s="44"/>
    </row>
    <row r="58" ht="96" spans="1:9">
      <c r="A58" s="18">
        <v>71</v>
      </c>
      <c r="B58" s="26" t="s">
        <v>31</v>
      </c>
      <c r="C58" s="27" t="s">
        <v>58</v>
      </c>
      <c r="D58" s="28" t="s">
        <v>89</v>
      </c>
      <c r="E58" s="16" t="s">
        <v>55</v>
      </c>
      <c r="F58" s="38">
        <v>87.6</v>
      </c>
      <c r="G58" s="40"/>
      <c r="H58" s="31">
        <f t="shared" si="2"/>
        <v>0</v>
      </c>
      <c r="I58" s="44"/>
    </row>
    <row r="59" ht="96" spans="1:9">
      <c r="A59" s="18">
        <v>72</v>
      </c>
      <c r="B59" s="26" t="s">
        <v>31</v>
      </c>
      <c r="C59" s="27" t="s">
        <v>58</v>
      </c>
      <c r="D59" s="28" t="s">
        <v>90</v>
      </c>
      <c r="E59" s="16" t="s">
        <v>55</v>
      </c>
      <c r="F59" s="38">
        <v>254.37</v>
      </c>
      <c r="G59" s="40"/>
      <c r="H59" s="31">
        <f t="shared" si="2"/>
        <v>0</v>
      </c>
      <c r="I59" s="44"/>
    </row>
    <row r="60" ht="96" spans="1:9">
      <c r="A60" s="18">
        <v>73</v>
      </c>
      <c r="B60" s="26" t="s">
        <v>31</v>
      </c>
      <c r="C60" s="27" t="s">
        <v>58</v>
      </c>
      <c r="D60" s="28" t="s">
        <v>91</v>
      </c>
      <c r="E60" s="16" t="s">
        <v>55</v>
      </c>
      <c r="F60" s="38">
        <v>259.66</v>
      </c>
      <c r="G60" s="39"/>
      <c r="H60" s="31">
        <f t="shared" si="2"/>
        <v>0</v>
      </c>
      <c r="I60" s="44"/>
    </row>
    <row r="61" ht="96" spans="1:9">
      <c r="A61" s="18">
        <v>74</v>
      </c>
      <c r="B61" s="26" t="s">
        <v>31</v>
      </c>
      <c r="C61" s="27" t="s">
        <v>58</v>
      </c>
      <c r="D61" s="28" t="s">
        <v>92</v>
      </c>
      <c r="E61" s="16" t="s">
        <v>55</v>
      </c>
      <c r="F61" s="38">
        <v>19.62</v>
      </c>
      <c r="G61" s="40"/>
      <c r="H61" s="31">
        <f t="shared" si="2"/>
        <v>0</v>
      </c>
      <c r="I61" s="44"/>
    </row>
    <row r="62" ht="96" spans="1:9">
      <c r="A62" s="18">
        <v>75</v>
      </c>
      <c r="B62" s="26" t="s">
        <v>31</v>
      </c>
      <c r="C62" s="27" t="s">
        <v>58</v>
      </c>
      <c r="D62" s="28" t="s">
        <v>93</v>
      </c>
      <c r="E62" s="16" t="s">
        <v>55</v>
      </c>
      <c r="F62" s="38">
        <v>64.14</v>
      </c>
      <c r="G62" s="40"/>
      <c r="H62" s="31">
        <f t="shared" si="2"/>
        <v>0</v>
      </c>
      <c r="I62" s="44"/>
    </row>
    <row r="63" ht="72" spans="1:9">
      <c r="A63" s="18">
        <v>76</v>
      </c>
      <c r="B63" s="26" t="s">
        <v>31</v>
      </c>
      <c r="C63" s="27" t="s">
        <v>60</v>
      </c>
      <c r="D63" s="28" t="s">
        <v>94</v>
      </c>
      <c r="E63" s="16" t="s">
        <v>55</v>
      </c>
      <c r="F63" s="38">
        <v>30.25</v>
      </c>
      <c r="G63" s="40"/>
      <c r="H63" s="31">
        <f t="shared" si="2"/>
        <v>0</v>
      </c>
      <c r="I63" s="44"/>
    </row>
    <row r="64" ht="72" spans="1:9">
      <c r="A64" s="18">
        <v>77</v>
      </c>
      <c r="B64" s="26" t="s">
        <v>31</v>
      </c>
      <c r="C64" s="27" t="s">
        <v>60</v>
      </c>
      <c r="D64" s="28" t="s">
        <v>95</v>
      </c>
      <c r="E64" s="16" t="s">
        <v>55</v>
      </c>
      <c r="F64" s="38">
        <v>1.17</v>
      </c>
      <c r="G64" s="39"/>
      <c r="H64" s="31">
        <f t="shared" si="2"/>
        <v>0</v>
      </c>
      <c r="I64" s="44"/>
    </row>
    <row r="65" ht="48" spans="1:9">
      <c r="A65" s="18">
        <v>78</v>
      </c>
      <c r="B65" s="26" t="s">
        <v>31</v>
      </c>
      <c r="C65" s="27" t="s">
        <v>74</v>
      </c>
      <c r="D65" s="28" t="s">
        <v>75</v>
      </c>
      <c r="E65" s="16" t="s">
        <v>76</v>
      </c>
      <c r="F65" s="38">
        <v>144</v>
      </c>
      <c r="G65" s="40"/>
      <c r="H65" s="31">
        <f t="shared" si="2"/>
        <v>0</v>
      </c>
      <c r="I65" s="44"/>
    </row>
    <row r="66" ht="48" spans="1:9">
      <c r="A66" s="18">
        <v>79</v>
      </c>
      <c r="B66" s="26" t="s">
        <v>31</v>
      </c>
      <c r="C66" s="27" t="s">
        <v>74</v>
      </c>
      <c r="D66" s="28" t="s">
        <v>77</v>
      </c>
      <c r="E66" s="16" t="s">
        <v>76</v>
      </c>
      <c r="F66" s="38">
        <v>193</v>
      </c>
      <c r="G66" s="40"/>
      <c r="H66" s="31">
        <f t="shared" si="2"/>
        <v>0</v>
      </c>
      <c r="I66" s="44"/>
    </row>
    <row r="67" ht="48" spans="1:9">
      <c r="A67" s="18">
        <v>80</v>
      </c>
      <c r="B67" s="26" t="s">
        <v>31</v>
      </c>
      <c r="C67" s="27" t="s">
        <v>74</v>
      </c>
      <c r="D67" s="28" t="s">
        <v>78</v>
      </c>
      <c r="E67" s="16" t="s">
        <v>76</v>
      </c>
      <c r="F67" s="38">
        <v>32</v>
      </c>
      <c r="G67" s="40"/>
      <c r="H67" s="31">
        <f t="shared" si="2"/>
        <v>0</v>
      </c>
      <c r="I67" s="44"/>
    </row>
    <row r="68" ht="48" spans="1:9">
      <c r="A68" s="18">
        <v>81</v>
      </c>
      <c r="B68" s="26" t="s">
        <v>31</v>
      </c>
      <c r="C68" s="27" t="s">
        <v>74</v>
      </c>
      <c r="D68" s="28" t="s">
        <v>79</v>
      </c>
      <c r="E68" s="16" t="s">
        <v>76</v>
      </c>
      <c r="F68" s="38">
        <v>29</v>
      </c>
      <c r="G68" s="40"/>
      <c r="H68" s="31">
        <f t="shared" si="2"/>
        <v>0</v>
      </c>
      <c r="I68" s="44"/>
    </row>
    <row r="69" ht="48" spans="1:9">
      <c r="A69" s="18">
        <v>82</v>
      </c>
      <c r="B69" s="26" t="s">
        <v>31</v>
      </c>
      <c r="C69" s="27" t="s">
        <v>74</v>
      </c>
      <c r="D69" s="28" t="s">
        <v>96</v>
      </c>
      <c r="E69" s="16" t="s">
        <v>76</v>
      </c>
      <c r="F69" s="38">
        <v>15</v>
      </c>
      <c r="G69" s="40"/>
      <c r="H69" s="31">
        <f t="shared" si="2"/>
        <v>0</v>
      </c>
      <c r="I69" s="44"/>
    </row>
    <row r="70" ht="48" spans="1:9">
      <c r="A70" s="18">
        <v>83</v>
      </c>
      <c r="B70" s="26" t="s">
        <v>31</v>
      </c>
      <c r="C70" s="27" t="s">
        <v>74</v>
      </c>
      <c r="D70" s="28" t="s">
        <v>97</v>
      </c>
      <c r="E70" s="16" t="s">
        <v>76</v>
      </c>
      <c r="F70" s="38">
        <v>39</v>
      </c>
      <c r="G70" s="40"/>
      <c r="H70" s="31">
        <f t="shared" si="2"/>
        <v>0</v>
      </c>
      <c r="I70" s="44"/>
    </row>
    <row r="71" ht="36" spans="1:9">
      <c r="A71" s="18">
        <v>84</v>
      </c>
      <c r="B71" s="26" t="s">
        <v>31</v>
      </c>
      <c r="C71" s="27" t="s">
        <v>62</v>
      </c>
      <c r="D71" s="28" t="s">
        <v>63</v>
      </c>
      <c r="E71" s="16" t="s">
        <v>55</v>
      </c>
      <c r="F71" s="38">
        <v>29.98</v>
      </c>
      <c r="G71" s="40"/>
      <c r="H71" s="31">
        <f t="shared" si="2"/>
        <v>0</v>
      </c>
      <c r="I71" s="44"/>
    </row>
    <row r="72" spans="1:9">
      <c r="A72" s="18">
        <v>85</v>
      </c>
      <c r="B72" s="32" t="s">
        <v>101</v>
      </c>
      <c r="C72" s="27" t="s">
        <v>102</v>
      </c>
      <c r="D72" s="28"/>
      <c r="E72" s="16"/>
      <c r="F72" s="38"/>
      <c r="G72" s="39"/>
      <c r="H72" s="31"/>
      <c r="I72" s="44"/>
    </row>
    <row r="73" ht="48" spans="1:9">
      <c r="A73" s="18">
        <v>90</v>
      </c>
      <c r="B73" s="26" t="s">
        <v>32</v>
      </c>
      <c r="C73" s="27" t="s">
        <v>82</v>
      </c>
      <c r="D73" s="28" t="s">
        <v>54</v>
      </c>
      <c r="E73" s="16" t="s">
        <v>55</v>
      </c>
      <c r="F73" s="38">
        <v>35.2</v>
      </c>
      <c r="G73" s="40"/>
      <c r="H73" s="31">
        <f t="shared" ref="H73:H115" si="3">F73*G73</f>
        <v>0</v>
      </c>
      <c r="I73" s="44"/>
    </row>
    <row r="74" ht="48" spans="1:9">
      <c r="A74" s="18">
        <v>91</v>
      </c>
      <c r="B74" s="26" t="s">
        <v>32</v>
      </c>
      <c r="C74" s="27" t="s">
        <v>83</v>
      </c>
      <c r="D74" s="28" t="s">
        <v>54</v>
      </c>
      <c r="E74" s="16" t="s">
        <v>55</v>
      </c>
      <c r="F74" s="38">
        <v>18.92</v>
      </c>
      <c r="G74" s="40"/>
      <c r="H74" s="31">
        <f t="shared" si="3"/>
        <v>0</v>
      </c>
      <c r="I74" s="44"/>
    </row>
    <row r="75" ht="48" spans="1:9">
      <c r="A75" s="18">
        <v>92</v>
      </c>
      <c r="B75" s="26" t="s">
        <v>32</v>
      </c>
      <c r="C75" s="27" t="s">
        <v>66</v>
      </c>
      <c r="D75" s="28" t="s">
        <v>67</v>
      </c>
      <c r="E75" s="16" t="s">
        <v>55</v>
      </c>
      <c r="F75" s="38">
        <v>331.2</v>
      </c>
      <c r="G75" s="40"/>
      <c r="H75" s="31">
        <f t="shared" si="3"/>
        <v>0</v>
      </c>
      <c r="I75" s="44"/>
    </row>
    <row r="76" ht="108" spans="1:9">
      <c r="A76" s="18">
        <v>93</v>
      </c>
      <c r="B76" s="26" t="s">
        <v>32</v>
      </c>
      <c r="C76" s="27" t="s">
        <v>84</v>
      </c>
      <c r="D76" s="28" t="s">
        <v>85</v>
      </c>
      <c r="E76" s="16" t="s">
        <v>55</v>
      </c>
      <c r="F76" s="38">
        <v>53.7</v>
      </c>
      <c r="G76" s="40"/>
      <c r="H76" s="31">
        <f t="shared" si="3"/>
        <v>0</v>
      </c>
      <c r="I76" s="44"/>
    </row>
    <row r="77" ht="108" spans="1:9">
      <c r="A77" s="18">
        <v>94</v>
      </c>
      <c r="B77" s="26" t="s">
        <v>32</v>
      </c>
      <c r="C77" s="27" t="s">
        <v>84</v>
      </c>
      <c r="D77" s="28" t="s">
        <v>86</v>
      </c>
      <c r="E77" s="16" t="s">
        <v>55</v>
      </c>
      <c r="F77" s="38">
        <v>110.97</v>
      </c>
      <c r="G77" s="40"/>
      <c r="H77" s="31">
        <f t="shared" si="3"/>
        <v>0</v>
      </c>
      <c r="I77" s="44"/>
    </row>
    <row r="78" ht="96" spans="1:9">
      <c r="A78" s="18">
        <v>95</v>
      </c>
      <c r="B78" s="26" t="s">
        <v>32</v>
      </c>
      <c r="C78" s="27" t="s">
        <v>58</v>
      </c>
      <c r="D78" s="28" t="s">
        <v>87</v>
      </c>
      <c r="E78" s="16" t="s">
        <v>55</v>
      </c>
      <c r="F78" s="38">
        <v>937.18</v>
      </c>
      <c r="G78" s="40"/>
      <c r="H78" s="31">
        <f t="shared" si="3"/>
        <v>0</v>
      </c>
      <c r="I78" s="44"/>
    </row>
    <row r="79" ht="96" spans="1:9">
      <c r="A79" s="18">
        <v>96</v>
      </c>
      <c r="B79" s="26" t="s">
        <v>32</v>
      </c>
      <c r="C79" s="27" t="s">
        <v>58</v>
      </c>
      <c r="D79" s="41" t="s">
        <v>88</v>
      </c>
      <c r="E79" s="16" t="s">
        <v>55</v>
      </c>
      <c r="F79" s="38">
        <v>904.8</v>
      </c>
      <c r="G79" s="39"/>
      <c r="H79" s="31">
        <f t="shared" si="3"/>
        <v>0</v>
      </c>
      <c r="I79" s="44"/>
    </row>
    <row r="80" ht="96" spans="1:9">
      <c r="A80" s="18">
        <v>97</v>
      </c>
      <c r="B80" s="26" t="s">
        <v>32</v>
      </c>
      <c r="C80" s="27" t="s">
        <v>58</v>
      </c>
      <c r="D80" s="28" t="s">
        <v>89</v>
      </c>
      <c r="E80" s="16" t="s">
        <v>55</v>
      </c>
      <c r="F80" s="38">
        <v>96.3</v>
      </c>
      <c r="G80" s="40"/>
      <c r="H80" s="31">
        <f t="shared" si="3"/>
        <v>0</v>
      </c>
      <c r="I80" s="44"/>
    </row>
    <row r="81" ht="96" spans="1:9">
      <c r="A81" s="18">
        <v>98</v>
      </c>
      <c r="B81" s="26" t="s">
        <v>32</v>
      </c>
      <c r="C81" s="27" t="s">
        <v>58</v>
      </c>
      <c r="D81" s="28" t="s">
        <v>90</v>
      </c>
      <c r="E81" s="16" t="s">
        <v>55</v>
      </c>
      <c r="F81" s="38">
        <v>50.21</v>
      </c>
      <c r="G81" s="40"/>
      <c r="H81" s="31">
        <f t="shared" si="3"/>
        <v>0</v>
      </c>
      <c r="I81" s="44"/>
    </row>
    <row r="82" ht="96" spans="1:9">
      <c r="A82" s="18">
        <v>99</v>
      </c>
      <c r="B82" s="26" t="s">
        <v>32</v>
      </c>
      <c r="C82" s="27" t="s">
        <v>58</v>
      </c>
      <c r="D82" s="41" t="s">
        <v>91</v>
      </c>
      <c r="E82" s="16" t="s">
        <v>55</v>
      </c>
      <c r="F82" s="38">
        <v>442.34</v>
      </c>
      <c r="G82" s="39"/>
      <c r="H82" s="31">
        <f t="shared" si="3"/>
        <v>0</v>
      </c>
      <c r="I82" s="44"/>
    </row>
    <row r="83" ht="96" spans="1:9">
      <c r="A83" s="18">
        <v>100</v>
      </c>
      <c r="B83" s="26" t="s">
        <v>32</v>
      </c>
      <c r="C83" s="27" t="s">
        <v>58</v>
      </c>
      <c r="D83" s="28" t="s">
        <v>93</v>
      </c>
      <c r="E83" s="16" t="s">
        <v>55</v>
      </c>
      <c r="F83" s="38">
        <v>65.19</v>
      </c>
      <c r="G83" s="40"/>
      <c r="H83" s="31">
        <f t="shared" si="3"/>
        <v>0</v>
      </c>
      <c r="I83" s="44"/>
    </row>
    <row r="84" ht="72" spans="1:9">
      <c r="A84" s="18">
        <v>101</v>
      </c>
      <c r="B84" s="26" t="s">
        <v>32</v>
      </c>
      <c r="C84" s="27" t="s">
        <v>60</v>
      </c>
      <c r="D84" s="41" t="s">
        <v>95</v>
      </c>
      <c r="E84" s="16" t="s">
        <v>55</v>
      </c>
      <c r="F84" s="38">
        <v>26.94</v>
      </c>
      <c r="G84" s="40"/>
      <c r="H84" s="31">
        <f t="shared" si="3"/>
        <v>0</v>
      </c>
      <c r="I84" s="44"/>
    </row>
    <row r="85" ht="48" spans="1:9">
      <c r="A85" s="18">
        <v>102</v>
      </c>
      <c r="B85" s="26" t="s">
        <v>32</v>
      </c>
      <c r="C85" s="27" t="s">
        <v>74</v>
      </c>
      <c r="D85" s="28" t="s">
        <v>75</v>
      </c>
      <c r="E85" s="16" t="s">
        <v>76</v>
      </c>
      <c r="F85" s="38">
        <v>156</v>
      </c>
      <c r="G85" s="40"/>
      <c r="H85" s="31">
        <f t="shared" si="3"/>
        <v>0</v>
      </c>
      <c r="I85" s="44"/>
    </row>
    <row r="86" ht="48" spans="1:9">
      <c r="A86" s="18">
        <v>103</v>
      </c>
      <c r="B86" s="26" t="s">
        <v>32</v>
      </c>
      <c r="C86" s="27" t="s">
        <v>74</v>
      </c>
      <c r="D86" s="28" t="s">
        <v>77</v>
      </c>
      <c r="E86" s="16" t="s">
        <v>76</v>
      </c>
      <c r="F86" s="38">
        <v>147</v>
      </c>
      <c r="G86" s="40"/>
      <c r="H86" s="31">
        <f t="shared" si="3"/>
        <v>0</v>
      </c>
      <c r="I86" s="44"/>
    </row>
    <row r="87" ht="48" spans="1:9">
      <c r="A87" s="18">
        <v>104</v>
      </c>
      <c r="B87" s="26" t="s">
        <v>32</v>
      </c>
      <c r="C87" s="27" t="s">
        <v>74</v>
      </c>
      <c r="D87" s="28" t="s">
        <v>78</v>
      </c>
      <c r="E87" s="16" t="s">
        <v>76</v>
      </c>
      <c r="F87" s="38">
        <v>31</v>
      </c>
      <c r="G87" s="40"/>
      <c r="H87" s="31">
        <f t="shared" si="3"/>
        <v>0</v>
      </c>
      <c r="I87" s="44"/>
    </row>
    <row r="88" ht="48" spans="1:9">
      <c r="A88" s="18">
        <v>105</v>
      </c>
      <c r="B88" s="26" t="s">
        <v>32</v>
      </c>
      <c r="C88" s="27" t="s">
        <v>74</v>
      </c>
      <c r="D88" s="28" t="s">
        <v>79</v>
      </c>
      <c r="E88" s="16" t="s">
        <v>76</v>
      </c>
      <c r="F88" s="38">
        <v>33</v>
      </c>
      <c r="G88" s="40"/>
      <c r="H88" s="31">
        <f t="shared" si="3"/>
        <v>0</v>
      </c>
      <c r="I88" s="44"/>
    </row>
    <row r="89" ht="48" spans="1:9">
      <c r="A89" s="18">
        <v>106</v>
      </c>
      <c r="B89" s="26" t="s">
        <v>32</v>
      </c>
      <c r="C89" s="27" t="s">
        <v>74</v>
      </c>
      <c r="D89" s="28" t="s">
        <v>96</v>
      </c>
      <c r="E89" s="16" t="s">
        <v>76</v>
      </c>
      <c r="F89" s="38">
        <v>14</v>
      </c>
      <c r="G89" s="40"/>
      <c r="H89" s="31">
        <f t="shared" si="3"/>
        <v>0</v>
      </c>
      <c r="I89" s="44"/>
    </row>
    <row r="90" ht="48" spans="1:9">
      <c r="A90" s="18">
        <v>107</v>
      </c>
      <c r="B90" s="26" t="s">
        <v>32</v>
      </c>
      <c r="C90" s="27" t="s">
        <v>74</v>
      </c>
      <c r="D90" s="28" t="s">
        <v>97</v>
      </c>
      <c r="E90" s="16" t="s">
        <v>76</v>
      </c>
      <c r="F90" s="38">
        <v>42</v>
      </c>
      <c r="G90" s="40"/>
      <c r="H90" s="31">
        <f t="shared" si="3"/>
        <v>0</v>
      </c>
      <c r="I90" s="44"/>
    </row>
    <row r="91" ht="36" spans="1:9">
      <c r="A91" s="18">
        <v>108</v>
      </c>
      <c r="B91" s="26" t="s">
        <v>32</v>
      </c>
      <c r="C91" s="27" t="s">
        <v>62</v>
      </c>
      <c r="D91" s="28" t="s">
        <v>63</v>
      </c>
      <c r="E91" s="16" t="s">
        <v>55</v>
      </c>
      <c r="F91" s="38">
        <v>26.74</v>
      </c>
      <c r="G91" s="40"/>
      <c r="H91" s="31">
        <f t="shared" si="3"/>
        <v>0</v>
      </c>
      <c r="I91" s="44"/>
    </row>
    <row r="92" spans="1:9">
      <c r="A92" s="18">
        <v>109</v>
      </c>
      <c r="B92" s="32" t="s">
        <v>103</v>
      </c>
      <c r="C92" s="27" t="s">
        <v>104</v>
      </c>
      <c r="D92" s="28"/>
      <c r="E92" s="16"/>
      <c r="F92" s="38"/>
      <c r="G92" s="39"/>
      <c r="H92" s="31"/>
      <c r="I92" s="44"/>
    </row>
    <row r="93" ht="48" spans="1:9">
      <c r="A93" s="18">
        <v>114</v>
      </c>
      <c r="B93" s="26" t="s">
        <v>33</v>
      </c>
      <c r="C93" s="27" t="s">
        <v>82</v>
      </c>
      <c r="D93" s="28" t="s">
        <v>54</v>
      </c>
      <c r="E93" s="16" t="s">
        <v>55</v>
      </c>
      <c r="F93" s="38">
        <v>7.5</v>
      </c>
      <c r="G93" s="40"/>
      <c r="H93" s="31">
        <f t="shared" ref="H93:H117" si="4">F93*G93</f>
        <v>0</v>
      </c>
      <c r="I93" s="44"/>
    </row>
    <row r="94" ht="48" spans="1:9">
      <c r="A94" s="18">
        <v>115</v>
      </c>
      <c r="B94" s="26" t="s">
        <v>33</v>
      </c>
      <c r="C94" s="27" t="s">
        <v>83</v>
      </c>
      <c r="D94" s="28" t="s">
        <v>54</v>
      </c>
      <c r="E94" s="16" t="s">
        <v>55</v>
      </c>
      <c r="F94" s="38">
        <v>24.75</v>
      </c>
      <c r="G94" s="40"/>
      <c r="H94" s="31">
        <f t="shared" si="4"/>
        <v>0</v>
      </c>
      <c r="I94" s="44"/>
    </row>
    <row r="95" ht="48" spans="1:9">
      <c r="A95" s="18">
        <v>116</v>
      </c>
      <c r="B95" s="26" t="s">
        <v>33</v>
      </c>
      <c r="C95" s="27" t="s">
        <v>66</v>
      </c>
      <c r="D95" s="28" t="s">
        <v>67</v>
      </c>
      <c r="E95" s="16" t="s">
        <v>55</v>
      </c>
      <c r="F95" s="38">
        <v>245.25</v>
      </c>
      <c r="G95" s="40"/>
      <c r="H95" s="31">
        <f t="shared" si="4"/>
        <v>0</v>
      </c>
      <c r="I95" s="44"/>
    </row>
    <row r="96" ht="108" spans="1:9">
      <c r="A96" s="18">
        <v>117</v>
      </c>
      <c r="B96" s="26" t="s">
        <v>33</v>
      </c>
      <c r="C96" s="27" t="s">
        <v>84</v>
      </c>
      <c r="D96" s="28" t="s">
        <v>105</v>
      </c>
      <c r="E96" s="16" t="s">
        <v>55</v>
      </c>
      <c r="F96" s="38">
        <v>24.3</v>
      </c>
      <c r="G96" s="40"/>
      <c r="H96" s="31">
        <f t="shared" si="4"/>
        <v>0</v>
      </c>
      <c r="I96" s="44"/>
    </row>
    <row r="97" ht="108" spans="1:9">
      <c r="A97" s="18">
        <v>118</v>
      </c>
      <c r="B97" s="26" t="s">
        <v>33</v>
      </c>
      <c r="C97" s="27" t="s">
        <v>84</v>
      </c>
      <c r="D97" s="28" t="s">
        <v>85</v>
      </c>
      <c r="E97" s="16" t="s">
        <v>55</v>
      </c>
      <c r="F97" s="38">
        <v>25.92</v>
      </c>
      <c r="G97" s="40"/>
      <c r="H97" s="31">
        <f t="shared" si="4"/>
        <v>0</v>
      </c>
      <c r="I97" s="44"/>
    </row>
    <row r="98" ht="108" spans="1:9">
      <c r="A98" s="18">
        <v>119</v>
      </c>
      <c r="B98" s="26" t="s">
        <v>33</v>
      </c>
      <c r="C98" s="27" t="s">
        <v>84</v>
      </c>
      <c r="D98" s="28" t="s">
        <v>86</v>
      </c>
      <c r="E98" s="16" t="s">
        <v>55</v>
      </c>
      <c r="F98" s="38">
        <v>76.95</v>
      </c>
      <c r="G98" s="40"/>
      <c r="H98" s="31">
        <f t="shared" si="4"/>
        <v>0</v>
      </c>
      <c r="I98" s="44"/>
    </row>
    <row r="99" ht="96" spans="1:9">
      <c r="A99" s="18">
        <v>120</v>
      </c>
      <c r="B99" s="26" t="s">
        <v>33</v>
      </c>
      <c r="C99" s="27" t="s">
        <v>58</v>
      </c>
      <c r="D99" s="28" t="s">
        <v>87</v>
      </c>
      <c r="E99" s="16" t="s">
        <v>55</v>
      </c>
      <c r="F99" s="38">
        <f>1053.12+58.8</f>
        <v>1111.92</v>
      </c>
      <c r="G99" s="40"/>
      <c r="H99" s="31">
        <f t="shared" si="4"/>
        <v>0</v>
      </c>
      <c r="I99" s="44"/>
    </row>
    <row r="100" ht="96" spans="1:9">
      <c r="A100" s="18">
        <v>121</v>
      </c>
      <c r="B100" s="26" t="s">
        <v>33</v>
      </c>
      <c r="C100" s="27" t="s">
        <v>58</v>
      </c>
      <c r="D100" s="41" t="s">
        <v>106</v>
      </c>
      <c r="E100" s="16" t="s">
        <v>55</v>
      </c>
      <c r="F100" s="38">
        <v>1184.01</v>
      </c>
      <c r="G100" s="39"/>
      <c r="H100" s="31">
        <f t="shared" si="4"/>
        <v>0</v>
      </c>
      <c r="I100" s="44"/>
    </row>
    <row r="101" ht="96" spans="1:9">
      <c r="A101" s="18">
        <v>122</v>
      </c>
      <c r="B101" s="26" t="s">
        <v>33</v>
      </c>
      <c r="C101" s="27" t="s">
        <v>58</v>
      </c>
      <c r="D101" s="28" t="s">
        <v>100</v>
      </c>
      <c r="E101" s="16" t="s">
        <v>55</v>
      </c>
      <c r="F101" s="38">
        <v>3.42</v>
      </c>
      <c r="G101" s="40"/>
      <c r="H101" s="31">
        <f t="shared" si="4"/>
        <v>0</v>
      </c>
      <c r="I101" s="44"/>
    </row>
    <row r="102" ht="96" spans="1:9">
      <c r="A102" s="18">
        <v>123</v>
      </c>
      <c r="B102" s="26" t="s">
        <v>33</v>
      </c>
      <c r="C102" s="27" t="s">
        <v>58</v>
      </c>
      <c r="D102" s="28" t="s">
        <v>89</v>
      </c>
      <c r="E102" s="16" t="s">
        <v>55</v>
      </c>
      <c r="F102" s="38">
        <v>73.8</v>
      </c>
      <c r="G102" s="40"/>
      <c r="H102" s="31">
        <f t="shared" si="4"/>
        <v>0</v>
      </c>
      <c r="I102" s="44"/>
    </row>
    <row r="103" ht="96" spans="1:9">
      <c r="A103" s="18">
        <v>124</v>
      </c>
      <c r="B103" s="26" t="s">
        <v>33</v>
      </c>
      <c r="C103" s="27" t="s">
        <v>58</v>
      </c>
      <c r="D103" s="28" t="s">
        <v>90</v>
      </c>
      <c r="E103" s="16" t="s">
        <v>55</v>
      </c>
      <c r="F103" s="38">
        <v>54.45</v>
      </c>
      <c r="G103" s="40"/>
      <c r="H103" s="31">
        <f t="shared" si="4"/>
        <v>0</v>
      </c>
      <c r="I103" s="44"/>
    </row>
    <row r="104" ht="96" spans="1:9">
      <c r="A104" s="18">
        <v>125</v>
      </c>
      <c r="B104" s="26" t="s">
        <v>33</v>
      </c>
      <c r="C104" s="27" t="s">
        <v>58</v>
      </c>
      <c r="D104" s="41" t="s">
        <v>107</v>
      </c>
      <c r="E104" s="16" t="s">
        <v>55</v>
      </c>
      <c r="F104" s="38">
        <v>476.88</v>
      </c>
      <c r="G104" s="39"/>
      <c r="H104" s="31">
        <f t="shared" si="4"/>
        <v>0</v>
      </c>
      <c r="I104" s="44"/>
    </row>
    <row r="105" ht="96" spans="1:9">
      <c r="A105" s="18">
        <v>126</v>
      </c>
      <c r="B105" s="26" t="s">
        <v>33</v>
      </c>
      <c r="C105" s="27" t="s">
        <v>58</v>
      </c>
      <c r="D105" s="28" t="s">
        <v>92</v>
      </c>
      <c r="E105" s="16" t="s">
        <v>55</v>
      </c>
      <c r="F105" s="38">
        <v>7.68</v>
      </c>
      <c r="G105" s="40"/>
      <c r="H105" s="31">
        <f t="shared" si="4"/>
        <v>0</v>
      </c>
      <c r="I105" s="44"/>
    </row>
    <row r="106" ht="96" spans="1:9">
      <c r="A106" s="18">
        <v>127</v>
      </c>
      <c r="B106" s="26" t="s">
        <v>33</v>
      </c>
      <c r="C106" s="27" t="s">
        <v>58</v>
      </c>
      <c r="D106" s="28" t="s">
        <v>93</v>
      </c>
      <c r="E106" s="16" t="s">
        <v>55</v>
      </c>
      <c r="F106" s="38">
        <v>44.85</v>
      </c>
      <c r="G106" s="40"/>
      <c r="H106" s="31">
        <f t="shared" si="4"/>
        <v>0</v>
      </c>
      <c r="I106" s="44"/>
    </row>
    <row r="107" ht="72" spans="1:9">
      <c r="A107" s="18">
        <v>128</v>
      </c>
      <c r="B107" s="26" t="s">
        <v>33</v>
      </c>
      <c r="C107" s="27" t="s">
        <v>60</v>
      </c>
      <c r="D107" s="28" t="s">
        <v>94</v>
      </c>
      <c r="E107" s="16" t="s">
        <v>55</v>
      </c>
      <c r="F107" s="38">
        <v>24.19</v>
      </c>
      <c r="G107" s="40"/>
      <c r="H107" s="31">
        <f t="shared" si="4"/>
        <v>0</v>
      </c>
      <c r="I107" s="44"/>
    </row>
    <row r="108" ht="72" spans="1:9">
      <c r="A108" s="18">
        <v>129</v>
      </c>
      <c r="B108" s="26" t="s">
        <v>33</v>
      </c>
      <c r="C108" s="27" t="s">
        <v>60</v>
      </c>
      <c r="D108" s="41" t="s">
        <v>108</v>
      </c>
      <c r="E108" s="16" t="s">
        <v>55</v>
      </c>
      <c r="F108" s="38">
        <v>9.49</v>
      </c>
      <c r="G108" s="39"/>
      <c r="H108" s="31">
        <f t="shared" si="4"/>
        <v>0</v>
      </c>
      <c r="I108" s="44"/>
    </row>
    <row r="109" ht="48" spans="1:9">
      <c r="A109" s="18">
        <v>130</v>
      </c>
      <c r="B109" s="26" t="s">
        <v>33</v>
      </c>
      <c r="C109" s="27" t="s">
        <v>74</v>
      </c>
      <c r="D109" s="28" t="s">
        <v>75</v>
      </c>
      <c r="E109" s="16" t="s">
        <v>76</v>
      </c>
      <c r="F109" s="38">
        <v>43</v>
      </c>
      <c r="G109" s="40"/>
      <c r="H109" s="31">
        <f t="shared" si="4"/>
        <v>0</v>
      </c>
      <c r="I109" s="44"/>
    </row>
    <row r="110" ht="48" spans="1:9">
      <c r="A110" s="18">
        <v>131</v>
      </c>
      <c r="B110" s="26" t="s">
        <v>33</v>
      </c>
      <c r="C110" s="27" t="s">
        <v>74</v>
      </c>
      <c r="D110" s="28" t="s">
        <v>77</v>
      </c>
      <c r="E110" s="16" t="s">
        <v>76</v>
      </c>
      <c r="F110" s="38">
        <v>146</v>
      </c>
      <c r="G110" s="40"/>
      <c r="H110" s="31">
        <f t="shared" si="4"/>
        <v>0</v>
      </c>
      <c r="I110" s="44"/>
    </row>
    <row r="111" ht="48" spans="1:9">
      <c r="A111" s="18">
        <v>132</v>
      </c>
      <c r="B111" s="26" t="s">
        <v>33</v>
      </c>
      <c r="C111" s="27" t="s">
        <v>74</v>
      </c>
      <c r="D111" s="28" t="s">
        <v>78</v>
      </c>
      <c r="E111" s="16" t="s">
        <v>76</v>
      </c>
      <c r="F111" s="38">
        <v>10</v>
      </c>
      <c r="G111" s="40"/>
      <c r="H111" s="31">
        <f t="shared" si="4"/>
        <v>0</v>
      </c>
      <c r="I111" s="44"/>
    </row>
    <row r="112" ht="48" spans="1:9">
      <c r="A112" s="18">
        <v>133</v>
      </c>
      <c r="B112" s="26" t="s">
        <v>33</v>
      </c>
      <c r="C112" s="27" t="s">
        <v>74</v>
      </c>
      <c r="D112" s="28" t="s">
        <v>79</v>
      </c>
      <c r="E112" s="16" t="s">
        <v>76</v>
      </c>
      <c r="F112" s="38">
        <v>79</v>
      </c>
      <c r="G112" s="40"/>
      <c r="H112" s="31">
        <f t="shared" si="4"/>
        <v>0</v>
      </c>
      <c r="I112" s="44"/>
    </row>
    <row r="113" ht="48" spans="1:9">
      <c r="A113" s="18">
        <v>134</v>
      </c>
      <c r="B113" s="26" t="s">
        <v>33</v>
      </c>
      <c r="C113" s="27" t="s">
        <v>74</v>
      </c>
      <c r="D113" s="28" t="s">
        <v>96</v>
      </c>
      <c r="E113" s="16" t="s">
        <v>76</v>
      </c>
      <c r="F113" s="38">
        <v>24</v>
      </c>
      <c r="G113" s="40"/>
      <c r="H113" s="31">
        <f t="shared" si="4"/>
        <v>0</v>
      </c>
      <c r="I113" s="44"/>
    </row>
    <row r="114" ht="48" spans="1:9">
      <c r="A114" s="18">
        <v>135</v>
      </c>
      <c r="B114" s="26" t="s">
        <v>33</v>
      </c>
      <c r="C114" s="27" t="s">
        <v>74</v>
      </c>
      <c r="D114" s="28" t="s">
        <v>97</v>
      </c>
      <c r="E114" s="16" t="s">
        <v>76</v>
      </c>
      <c r="F114" s="38">
        <v>23</v>
      </c>
      <c r="G114" s="40"/>
      <c r="H114" s="31">
        <f t="shared" si="4"/>
        <v>0</v>
      </c>
      <c r="I114" s="44"/>
    </row>
    <row r="115" ht="48" spans="1:9">
      <c r="A115" s="18">
        <v>136</v>
      </c>
      <c r="B115" s="26" t="s">
        <v>33</v>
      </c>
      <c r="C115" s="27" t="s">
        <v>74</v>
      </c>
      <c r="D115" s="28" t="s">
        <v>109</v>
      </c>
      <c r="E115" s="16" t="s">
        <v>76</v>
      </c>
      <c r="F115" s="38">
        <v>16</v>
      </c>
      <c r="G115" s="40"/>
      <c r="H115" s="31">
        <f t="shared" si="4"/>
        <v>0</v>
      </c>
      <c r="I115" s="44"/>
    </row>
    <row r="116" ht="48" spans="1:9">
      <c r="A116" s="18">
        <v>137</v>
      </c>
      <c r="B116" s="26" t="s">
        <v>33</v>
      </c>
      <c r="C116" s="27" t="s">
        <v>74</v>
      </c>
      <c r="D116" s="28" t="s">
        <v>110</v>
      </c>
      <c r="E116" s="16" t="s">
        <v>76</v>
      </c>
      <c r="F116" s="38">
        <v>30</v>
      </c>
      <c r="G116" s="40"/>
      <c r="H116" s="31">
        <f t="shared" si="4"/>
        <v>0</v>
      </c>
      <c r="I116" s="44"/>
    </row>
    <row r="117" ht="36" spans="1:9">
      <c r="A117" s="18">
        <v>138</v>
      </c>
      <c r="B117" s="26" t="s">
        <v>33</v>
      </c>
      <c r="C117" s="27" t="s">
        <v>62</v>
      </c>
      <c r="D117" s="28" t="s">
        <v>63</v>
      </c>
      <c r="E117" s="16" t="s">
        <v>55</v>
      </c>
      <c r="F117" s="38">
        <v>30.58</v>
      </c>
      <c r="G117" s="40"/>
      <c r="H117" s="31">
        <f t="shared" si="4"/>
        <v>0</v>
      </c>
      <c r="I117" s="44"/>
    </row>
    <row r="118" ht="24" spans="1:9">
      <c r="A118" s="18">
        <v>139</v>
      </c>
      <c r="B118" s="45" t="s">
        <v>111</v>
      </c>
      <c r="C118" s="27" t="s">
        <v>112</v>
      </c>
      <c r="D118" s="28"/>
      <c r="E118" s="16"/>
      <c r="F118" s="31"/>
      <c r="G118" s="39"/>
      <c r="H118" s="31"/>
      <c r="I118" s="44"/>
    </row>
    <row r="119" ht="108" spans="1:9">
      <c r="A119" s="18">
        <v>144</v>
      </c>
      <c r="B119" s="26" t="s">
        <v>34</v>
      </c>
      <c r="C119" s="27" t="s">
        <v>84</v>
      </c>
      <c r="D119" s="28" t="s">
        <v>113</v>
      </c>
      <c r="E119" s="16" t="s">
        <v>55</v>
      </c>
      <c r="F119" s="46">
        <v>633.6</v>
      </c>
      <c r="G119" s="40"/>
      <c r="H119" s="31">
        <f t="shared" ref="H119:H131" si="5">F119*G119</f>
        <v>0</v>
      </c>
      <c r="I119" s="44"/>
    </row>
    <row r="120" ht="120" spans="1:9">
      <c r="A120" s="18">
        <v>145</v>
      </c>
      <c r="B120" s="26" t="s">
        <v>34</v>
      </c>
      <c r="C120" s="27" t="s">
        <v>114</v>
      </c>
      <c r="D120" s="28" t="s">
        <v>115</v>
      </c>
      <c r="E120" s="16" t="s">
        <v>55</v>
      </c>
      <c r="F120" s="46">
        <v>1716.88</v>
      </c>
      <c r="G120" s="40"/>
      <c r="H120" s="31">
        <f t="shared" si="5"/>
        <v>0</v>
      </c>
      <c r="I120" s="44"/>
    </row>
    <row r="121" ht="108" spans="1:9">
      <c r="A121" s="18">
        <v>146</v>
      </c>
      <c r="B121" s="26" t="s">
        <v>34</v>
      </c>
      <c r="C121" s="27" t="s">
        <v>114</v>
      </c>
      <c r="D121" s="28" t="s">
        <v>116</v>
      </c>
      <c r="E121" s="16" t="s">
        <v>55</v>
      </c>
      <c r="F121" s="46">
        <v>43.12</v>
      </c>
      <c r="G121" s="40"/>
      <c r="H121" s="31">
        <f t="shared" si="5"/>
        <v>0</v>
      </c>
      <c r="I121" s="44"/>
    </row>
    <row r="122" ht="96" spans="1:9">
      <c r="A122" s="18">
        <v>147</v>
      </c>
      <c r="B122" s="26" t="s">
        <v>34</v>
      </c>
      <c r="C122" s="47" t="s">
        <v>58</v>
      </c>
      <c r="D122" s="48" t="s">
        <v>117</v>
      </c>
      <c r="E122" s="49" t="s">
        <v>55</v>
      </c>
      <c r="F122" s="50">
        <v>435.08</v>
      </c>
      <c r="G122" s="40"/>
      <c r="H122" s="31">
        <f t="shared" si="5"/>
        <v>0</v>
      </c>
      <c r="I122" s="44"/>
    </row>
    <row r="123" ht="96" spans="1:9">
      <c r="A123" s="18">
        <v>148</v>
      </c>
      <c r="B123" s="26" t="s">
        <v>34</v>
      </c>
      <c r="C123" s="47" t="s">
        <v>58</v>
      </c>
      <c r="D123" s="48" t="s">
        <v>118</v>
      </c>
      <c r="E123" s="49" t="s">
        <v>55</v>
      </c>
      <c r="F123" s="50">
        <v>48</v>
      </c>
      <c r="G123" s="40"/>
      <c r="H123" s="31">
        <f t="shared" si="5"/>
        <v>0</v>
      </c>
      <c r="I123" s="44"/>
    </row>
    <row r="124" ht="96" spans="1:9">
      <c r="A124" s="18">
        <v>149</v>
      </c>
      <c r="B124" s="26" t="s">
        <v>34</v>
      </c>
      <c r="C124" s="47" t="s">
        <v>58</v>
      </c>
      <c r="D124" s="48" t="s">
        <v>119</v>
      </c>
      <c r="E124" s="49" t="s">
        <v>55</v>
      </c>
      <c r="F124" s="50">
        <v>350.05</v>
      </c>
      <c r="G124" s="40"/>
      <c r="H124" s="31">
        <f t="shared" si="5"/>
        <v>0</v>
      </c>
      <c r="I124" s="44"/>
    </row>
    <row r="125" ht="84" spans="1:9">
      <c r="A125" s="18">
        <v>150</v>
      </c>
      <c r="B125" s="26" t="s">
        <v>34</v>
      </c>
      <c r="C125" s="27" t="s">
        <v>60</v>
      </c>
      <c r="D125" s="28" t="s">
        <v>120</v>
      </c>
      <c r="E125" s="16" t="s">
        <v>55</v>
      </c>
      <c r="F125" s="50">
        <v>16</v>
      </c>
      <c r="G125" s="39"/>
      <c r="H125" s="31">
        <f t="shared" si="5"/>
        <v>0</v>
      </c>
      <c r="I125" s="44"/>
    </row>
    <row r="126" ht="84" spans="1:9">
      <c r="A126" s="18">
        <v>151</v>
      </c>
      <c r="B126" s="26" t="s">
        <v>34</v>
      </c>
      <c r="C126" s="47" t="s">
        <v>60</v>
      </c>
      <c r="D126" s="48" t="s">
        <v>121</v>
      </c>
      <c r="E126" s="49" t="s">
        <v>55</v>
      </c>
      <c r="F126" s="50">
        <v>20.34</v>
      </c>
      <c r="G126" s="39"/>
      <c r="H126" s="31">
        <f t="shared" si="5"/>
        <v>0</v>
      </c>
      <c r="I126" s="44"/>
    </row>
    <row r="127" ht="72" spans="1:9">
      <c r="A127" s="18">
        <v>152</v>
      </c>
      <c r="B127" s="26" t="s">
        <v>34</v>
      </c>
      <c r="C127" s="27" t="s">
        <v>60</v>
      </c>
      <c r="D127" s="28" t="s">
        <v>122</v>
      </c>
      <c r="E127" s="16" t="s">
        <v>55</v>
      </c>
      <c r="F127" s="46">
        <v>643.72</v>
      </c>
      <c r="G127" s="40"/>
      <c r="H127" s="31">
        <f t="shared" si="5"/>
        <v>0</v>
      </c>
      <c r="I127" s="44"/>
    </row>
    <row r="128" ht="48" spans="1:9">
      <c r="A128" s="18">
        <v>153</v>
      </c>
      <c r="B128" s="26" t="s">
        <v>34</v>
      </c>
      <c r="C128" s="27" t="s">
        <v>123</v>
      </c>
      <c r="D128" s="28" t="s">
        <v>124</v>
      </c>
      <c r="E128" s="16" t="s">
        <v>55</v>
      </c>
      <c r="F128" s="46">
        <v>193.09</v>
      </c>
      <c r="G128" s="40"/>
      <c r="H128" s="31">
        <f t="shared" si="5"/>
        <v>0</v>
      </c>
      <c r="I128" s="44"/>
    </row>
    <row r="129" ht="48" spans="1:9">
      <c r="A129" s="18">
        <v>154</v>
      </c>
      <c r="B129" s="26" t="s">
        <v>34</v>
      </c>
      <c r="C129" s="27" t="s">
        <v>74</v>
      </c>
      <c r="D129" s="28" t="s">
        <v>77</v>
      </c>
      <c r="E129" s="16" t="s">
        <v>76</v>
      </c>
      <c r="F129" s="51">
        <v>2</v>
      </c>
      <c r="G129" s="40"/>
      <c r="H129" s="31">
        <f t="shared" si="5"/>
        <v>0</v>
      </c>
      <c r="I129" s="44"/>
    </row>
    <row r="130" ht="36" spans="1:9">
      <c r="A130" s="18">
        <v>155</v>
      </c>
      <c r="B130" s="26" t="s">
        <v>34</v>
      </c>
      <c r="C130" s="27" t="s">
        <v>62</v>
      </c>
      <c r="D130" s="28" t="s">
        <v>63</v>
      </c>
      <c r="E130" s="16" t="s">
        <v>55</v>
      </c>
      <c r="F130" s="46">
        <v>0.38</v>
      </c>
      <c r="G130" s="40"/>
      <c r="H130" s="31">
        <f t="shared" si="5"/>
        <v>0</v>
      </c>
      <c r="I130" s="44"/>
    </row>
    <row r="131" ht="48" spans="1:9">
      <c r="A131" s="18">
        <v>156</v>
      </c>
      <c r="B131" s="26" t="s">
        <v>34</v>
      </c>
      <c r="C131" s="27" t="s">
        <v>125</v>
      </c>
      <c r="D131" s="28" t="s">
        <v>126</v>
      </c>
      <c r="E131" s="16" t="s">
        <v>55</v>
      </c>
      <c r="F131" s="31">
        <v>20.34</v>
      </c>
      <c r="G131" s="39"/>
      <c r="H131" s="31">
        <f t="shared" si="5"/>
        <v>0</v>
      </c>
      <c r="I131" s="44"/>
    </row>
    <row r="132" ht="24" spans="1:9">
      <c r="A132" s="18">
        <v>157</v>
      </c>
      <c r="B132" s="45" t="s">
        <v>127</v>
      </c>
      <c r="C132" s="27" t="s">
        <v>128</v>
      </c>
      <c r="D132" s="28"/>
      <c r="E132" s="16"/>
      <c r="F132" s="38"/>
      <c r="G132" s="39"/>
      <c r="H132" s="31"/>
      <c r="I132" s="44"/>
    </row>
    <row r="133" ht="108" spans="1:9">
      <c r="A133" s="18">
        <v>162</v>
      </c>
      <c r="B133" s="26" t="s">
        <v>35</v>
      </c>
      <c r="C133" s="27" t="s">
        <v>84</v>
      </c>
      <c r="D133" s="28" t="s">
        <v>129</v>
      </c>
      <c r="E133" s="16" t="s">
        <v>55</v>
      </c>
      <c r="F133" s="52">
        <v>497.35</v>
      </c>
      <c r="G133" s="30"/>
      <c r="H133" s="31">
        <f t="shared" ref="H133:H144" si="6">F133*G133</f>
        <v>0</v>
      </c>
      <c r="I133" s="44"/>
    </row>
    <row r="134" ht="108" spans="1:9">
      <c r="A134" s="18">
        <v>163</v>
      </c>
      <c r="B134" s="26" t="s">
        <v>35</v>
      </c>
      <c r="C134" s="27" t="s">
        <v>84</v>
      </c>
      <c r="D134" s="28" t="s">
        <v>130</v>
      </c>
      <c r="E134" s="16" t="s">
        <v>55</v>
      </c>
      <c r="F134" s="52">
        <v>862.4</v>
      </c>
      <c r="G134" s="30"/>
      <c r="H134" s="31">
        <f t="shared" si="6"/>
        <v>0</v>
      </c>
      <c r="I134" s="44"/>
    </row>
    <row r="135" ht="84" spans="1:9">
      <c r="A135" s="18">
        <v>164</v>
      </c>
      <c r="B135" s="26" t="s">
        <v>35</v>
      </c>
      <c r="C135" s="27" t="s">
        <v>60</v>
      </c>
      <c r="D135" s="28" t="s">
        <v>120</v>
      </c>
      <c r="E135" s="16" t="s">
        <v>55</v>
      </c>
      <c r="F135" s="52">
        <v>94.08</v>
      </c>
      <c r="G135" s="30"/>
      <c r="H135" s="31">
        <f t="shared" si="6"/>
        <v>0</v>
      </c>
      <c r="I135" s="44"/>
    </row>
    <row r="136" ht="84" spans="1:9">
      <c r="A136" s="18">
        <v>165</v>
      </c>
      <c r="B136" s="26" t="s">
        <v>35</v>
      </c>
      <c r="C136" s="27" t="s">
        <v>60</v>
      </c>
      <c r="D136" s="28" t="s">
        <v>131</v>
      </c>
      <c r="E136" s="16" t="s">
        <v>55</v>
      </c>
      <c r="F136" s="52">
        <v>12.41</v>
      </c>
      <c r="G136" s="30"/>
      <c r="H136" s="31">
        <f t="shared" si="6"/>
        <v>0</v>
      </c>
      <c r="I136" s="44"/>
    </row>
    <row r="137" ht="96" spans="1:9">
      <c r="A137" s="18">
        <v>166</v>
      </c>
      <c r="B137" s="26" t="s">
        <v>35</v>
      </c>
      <c r="C137" s="27" t="s">
        <v>58</v>
      </c>
      <c r="D137" s="28" t="s">
        <v>132</v>
      </c>
      <c r="E137" s="16" t="s">
        <v>55</v>
      </c>
      <c r="F137" s="52">
        <v>456.54</v>
      </c>
      <c r="G137" s="30"/>
      <c r="H137" s="31">
        <f t="shared" si="6"/>
        <v>0</v>
      </c>
      <c r="I137" s="44"/>
    </row>
    <row r="138" ht="96" spans="1:9">
      <c r="A138" s="18">
        <v>167</v>
      </c>
      <c r="B138" s="26" t="s">
        <v>35</v>
      </c>
      <c r="C138" s="27" t="s">
        <v>58</v>
      </c>
      <c r="D138" s="28" t="s">
        <v>133</v>
      </c>
      <c r="E138" s="16" t="s">
        <v>55</v>
      </c>
      <c r="F138" s="52">
        <v>243.04</v>
      </c>
      <c r="G138" s="30"/>
      <c r="H138" s="31">
        <f t="shared" si="6"/>
        <v>0</v>
      </c>
      <c r="I138" s="44"/>
    </row>
    <row r="139" ht="96" spans="1:9">
      <c r="A139" s="18">
        <v>168</v>
      </c>
      <c r="B139" s="26" t="s">
        <v>35</v>
      </c>
      <c r="C139" s="27" t="s">
        <v>58</v>
      </c>
      <c r="D139" s="28" t="s">
        <v>134</v>
      </c>
      <c r="E139" s="16" t="s">
        <v>55</v>
      </c>
      <c r="F139" s="52">
        <v>225.61</v>
      </c>
      <c r="G139" s="30"/>
      <c r="H139" s="31">
        <f t="shared" si="6"/>
        <v>0</v>
      </c>
      <c r="I139" s="44"/>
    </row>
    <row r="140" ht="72" spans="1:9">
      <c r="A140" s="18">
        <v>169</v>
      </c>
      <c r="B140" s="26" t="s">
        <v>35</v>
      </c>
      <c r="C140" s="27" t="s">
        <v>60</v>
      </c>
      <c r="D140" s="28" t="s">
        <v>122</v>
      </c>
      <c r="E140" s="16" t="s">
        <v>55</v>
      </c>
      <c r="F140" s="38">
        <v>349.44</v>
      </c>
      <c r="G140" s="40"/>
      <c r="H140" s="31">
        <f t="shared" si="6"/>
        <v>0</v>
      </c>
      <c r="I140" s="44"/>
    </row>
    <row r="141" ht="48" spans="1:9">
      <c r="A141" s="18">
        <v>170</v>
      </c>
      <c r="B141" s="26" t="s">
        <v>35</v>
      </c>
      <c r="C141" s="27" t="s">
        <v>123</v>
      </c>
      <c r="D141" s="28" t="s">
        <v>124</v>
      </c>
      <c r="E141" s="16" t="s">
        <v>55</v>
      </c>
      <c r="F141" s="38">
        <v>57</v>
      </c>
      <c r="G141" s="40"/>
      <c r="H141" s="31">
        <f t="shared" si="6"/>
        <v>0</v>
      </c>
      <c r="I141" s="44"/>
    </row>
    <row r="142" ht="48" spans="1:9">
      <c r="A142" s="18">
        <v>171</v>
      </c>
      <c r="B142" s="26" t="s">
        <v>35</v>
      </c>
      <c r="C142" s="27" t="s">
        <v>74</v>
      </c>
      <c r="D142" s="28" t="s">
        <v>77</v>
      </c>
      <c r="E142" s="16" t="s">
        <v>76</v>
      </c>
      <c r="F142" s="38">
        <v>2</v>
      </c>
      <c r="G142" s="40"/>
      <c r="H142" s="31">
        <f t="shared" si="6"/>
        <v>0</v>
      </c>
      <c r="I142" s="44"/>
    </row>
    <row r="143" ht="36" spans="1:9">
      <c r="A143" s="18">
        <v>172</v>
      </c>
      <c r="B143" s="26" t="s">
        <v>35</v>
      </c>
      <c r="C143" s="27" t="s">
        <v>62</v>
      </c>
      <c r="D143" s="28" t="s">
        <v>63</v>
      </c>
      <c r="E143" s="16" t="s">
        <v>55</v>
      </c>
      <c r="F143" s="38">
        <v>0.38</v>
      </c>
      <c r="G143" s="40"/>
      <c r="H143" s="31">
        <f t="shared" si="6"/>
        <v>0</v>
      </c>
      <c r="I143" s="44"/>
    </row>
    <row r="144" ht="48" spans="1:9">
      <c r="A144" s="18">
        <v>173</v>
      </c>
      <c r="B144" s="26" t="s">
        <v>35</v>
      </c>
      <c r="C144" s="27" t="s">
        <v>125</v>
      </c>
      <c r="D144" s="28" t="s">
        <v>126</v>
      </c>
      <c r="E144" s="16" t="s">
        <v>55</v>
      </c>
      <c r="F144" s="29">
        <v>12.41</v>
      </c>
      <c r="G144" s="39"/>
      <c r="H144" s="31">
        <f t="shared" si="6"/>
        <v>0</v>
      </c>
      <c r="I144" s="44"/>
    </row>
    <row r="145" ht="24" spans="1:9">
      <c r="A145" s="18">
        <v>174</v>
      </c>
      <c r="B145" s="45" t="s">
        <v>135</v>
      </c>
      <c r="C145" s="27" t="s">
        <v>136</v>
      </c>
      <c r="D145" s="28"/>
      <c r="E145" s="16"/>
      <c r="F145" s="31"/>
      <c r="G145" s="39"/>
      <c r="H145" s="31"/>
      <c r="I145" s="44"/>
    </row>
    <row r="146" ht="48" spans="1:9">
      <c r="A146" s="18">
        <v>180</v>
      </c>
      <c r="B146" s="26" t="s">
        <v>36</v>
      </c>
      <c r="C146" s="27" t="s">
        <v>53</v>
      </c>
      <c r="D146" s="28" t="s">
        <v>54</v>
      </c>
      <c r="E146" s="16" t="s">
        <v>55</v>
      </c>
      <c r="F146" s="53">
        <v>7.92</v>
      </c>
      <c r="G146" s="40"/>
      <c r="H146" s="31">
        <f t="shared" ref="H146:H163" si="7">F146*G146</f>
        <v>0</v>
      </c>
      <c r="I146" s="44"/>
    </row>
    <row r="147" ht="108" spans="1:9">
      <c r="A147" s="18">
        <v>181</v>
      </c>
      <c r="B147" s="26" t="s">
        <v>36</v>
      </c>
      <c r="C147" s="27" t="s">
        <v>84</v>
      </c>
      <c r="D147" s="28" t="s">
        <v>130</v>
      </c>
      <c r="E147" s="16" t="s">
        <v>55</v>
      </c>
      <c r="F147" s="54">
        <v>107.23</v>
      </c>
      <c r="G147" s="30"/>
      <c r="H147" s="31">
        <f t="shared" si="7"/>
        <v>0</v>
      </c>
      <c r="I147" s="44"/>
    </row>
    <row r="148" ht="96" spans="1:9">
      <c r="A148" s="18">
        <v>182</v>
      </c>
      <c r="B148" s="26" t="s">
        <v>36</v>
      </c>
      <c r="C148" s="27" t="s">
        <v>58</v>
      </c>
      <c r="D148" s="28" t="s">
        <v>137</v>
      </c>
      <c r="E148" s="16" t="s">
        <v>55</v>
      </c>
      <c r="F148" s="54">
        <v>60.78</v>
      </c>
      <c r="G148" s="30"/>
      <c r="H148" s="31">
        <f t="shared" si="7"/>
        <v>0</v>
      </c>
      <c r="I148" s="44"/>
    </row>
    <row r="149" ht="96" spans="1:9">
      <c r="A149" s="18">
        <v>183</v>
      </c>
      <c r="B149" s="26" t="s">
        <v>36</v>
      </c>
      <c r="C149" s="27" t="s">
        <v>58</v>
      </c>
      <c r="D149" s="28" t="s">
        <v>138</v>
      </c>
      <c r="E149" s="16" t="s">
        <v>55</v>
      </c>
      <c r="F149" s="54">
        <v>5.04</v>
      </c>
      <c r="G149" s="30"/>
      <c r="H149" s="31">
        <f t="shared" si="7"/>
        <v>0</v>
      </c>
      <c r="I149" s="44"/>
    </row>
    <row r="150" ht="96" spans="1:9">
      <c r="A150" s="18">
        <v>184</v>
      </c>
      <c r="B150" s="26" t="s">
        <v>36</v>
      </c>
      <c r="C150" s="27" t="s">
        <v>58</v>
      </c>
      <c r="D150" s="28" t="s">
        <v>139</v>
      </c>
      <c r="E150" s="16" t="s">
        <v>55</v>
      </c>
      <c r="F150" s="54">
        <v>23.52</v>
      </c>
      <c r="G150" s="30"/>
      <c r="H150" s="31">
        <f t="shared" si="7"/>
        <v>0</v>
      </c>
      <c r="I150" s="44"/>
    </row>
    <row r="151" ht="96" spans="1:9">
      <c r="A151" s="18">
        <v>185</v>
      </c>
      <c r="B151" s="26" t="s">
        <v>36</v>
      </c>
      <c r="C151" s="27" t="s">
        <v>58</v>
      </c>
      <c r="D151" s="28" t="s">
        <v>140</v>
      </c>
      <c r="E151" s="16" t="s">
        <v>55</v>
      </c>
      <c r="F151" s="54">
        <v>3.12</v>
      </c>
      <c r="G151" s="30"/>
      <c r="H151" s="31">
        <f t="shared" si="7"/>
        <v>0</v>
      </c>
      <c r="I151" s="44"/>
    </row>
    <row r="152" ht="96" spans="1:9">
      <c r="A152" s="18">
        <v>186</v>
      </c>
      <c r="B152" s="26" t="s">
        <v>36</v>
      </c>
      <c r="C152" s="27" t="s">
        <v>58</v>
      </c>
      <c r="D152" s="28" t="s">
        <v>141</v>
      </c>
      <c r="E152" s="16" t="s">
        <v>55</v>
      </c>
      <c r="F152" s="54">
        <v>186.83</v>
      </c>
      <c r="G152" s="30"/>
      <c r="H152" s="31">
        <f t="shared" si="7"/>
        <v>0</v>
      </c>
      <c r="I152" s="44"/>
    </row>
    <row r="153" ht="96" spans="1:9">
      <c r="A153" s="18">
        <v>187</v>
      </c>
      <c r="B153" s="26" t="s">
        <v>36</v>
      </c>
      <c r="C153" s="27" t="s">
        <v>58</v>
      </c>
      <c r="D153" s="28" t="s">
        <v>142</v>
      </c>
      <c r="E153" s="16" t="s">
        <v>55</v>
      </c>
      <c r="F153" s="54">
        <v>2.94</v>
      </c>
      <c r="G153" s="30"/>
      <c r="H153" s="31">
        <f t="shared" si="7"/>
        <v>0</v>
      </c>
      <c r="I153" s="44"/>
    </row>
    <row r="154" ht="96" spans="1:9">
      <c r="A154" s="18">
        <v>188</v>
      </c>
      <c r="B154" s="26" t="s">
        <v>36</v>
      </c>
      <c r="C154" s="27" t="s">
        <v>58</v>
      </c>
      <c r="D154" s="28" t="s">
        <v>134</v>
      </c>
      <c r="E154" s="16" t="s">
        <v>55</v>
      </c>
      <c r="F154" s="54">
        <v>8.82</v>
      </c>
      <c r="G154" s="30"/>
      <c r="H154" s="31">
        <f t="shared" si="7"/>
        <v>0</v>
      </c>
      <c r="I154" s="44"/>
    </row>
    <row r="155" ht="84" spans="1:9">
      <c r="A155" s="18">
        <v>189</v>
      </c>
      <c r="B155" s="26" t="s">
        <v>36</v>
      </c>
      <c r="C155" s="27" t="s">
        <v>60</v>
      </c>
      <c r="D155" s="28" t="s">
        <v>120</v>
      </c>
      <c r="E155" s="16" t="s">
        <v>55</v>
      </c>
      <c r="F155" s="54">
        <v>2.24</v>
      </c>
      <c r="G155" s="30"/>
      <c r="H155" s="31">
        <f t="shared" si="7"/>
        <v>0</v>
      </c>
      <c r="I155" s="44"/>
    </row>
    <row r="156" ht="84" spans="1:9">
      <c r="A156" s="18">
        <v>190</v>
      </c>
      <c r="B156" s="26" t="s">
        <v>36</v>
      </c>
      <c r="C156" s="27" t="s">
        <v>60</v>
      </c>
      <c r="D156" s="28" t="s">
        <v>131</v>
      </c>
      <c r="E156" s="16" t="s">
        <v>55</v>
      </c>
      <c r="F156" s="54">
        <v>95.8</v>
      </c>
      <c r="G156" s="40"/>
      <c r="H156" s="31">
        <f t="shared" si="7"/>
        <v>0</v>
      </c>
      <c r="I156" s="44"/>
    </row>
    <row r="157" ht="72" spans="1:9">
      <c r="A157" s="18">
        <v>191</v>
      </c>
      <c r="B157" s="26" t="s">
        <v>36</v>
      </c>
      <c r="C157" s="27" t="s">
        <v>60</v>
      </c>
      <c r="D157" s="28" t="s">
        <v>122</v>
      </c>
      <c r="E157" s="16" t="s">
        <v>55</v>
      </c>
      <c r="F157" s="54">
        <v>29.65</v>
      </c>
      <c r="G157" s="40"/>
      <c r="H157" s="31">
        <f t="shared" si="7"/>
        <v>0</v>
      </c>
      <c r="I157" s="44"/>
    </row>
    <row r="158" ht="48" spans="1:9">
      <c r="A158" s="18">
        <v>192</v>
      </c>
      <c r="B158" s="26" t="s">
        <v>36</v>
      </c>
      <c r="C158" s="27" t="s">
        <v>74</v>
      </c>
      <c r="D158" s="28" t="s">
        <v>75</v>
      </c>
      <c r="E158" s="16" t="s">
        <v>76</v>
      </c>
      <c r="F158" s="54">
        <v>11</v>
      </c>
      <c r="G158" s="40"/>
      <c r="H158" s="31">
        <f t="shared" si="7"/>
        <v>0</v>
      </c>
      <c r="I158" s="44"/>
    </row>
    <row r="159" ht="48" spans="1:9">
      <c r="A159" s="18">
        <v>193</v>
      </c>
      <c r="B159" s="26" t="s">
        <v>36</v>
      </c>
      <c r="C159" s="27" t="s">
        <v>74</v>
      </c>
      <c r="D159" s="28" t="s">
        <v>77</v>
      </c>
      <c r="E159" s="16" t="s">
        <v>76</v>
      </c>
      <c r="F159" s="54">
        <v>13</v>
      </c>
      <c r="G159" s="40"/>
      <c r="H159" s="31">
        <f t="shared" si="7"/>
        <v>0</v>
      </c>
      <c r="I159" s="44"/>
    </row>
    <row r="160" ht="48" spans="1:9">
      <c r="A160" s="18">
        <v>194</v>
      </c>
      <c r="B160" s="26" t="s">
        <v>36</v>
      </c>
      <c r="C160" s="27" t="s">
        <v>74</v>
      </c>
      <c r="D160" s="28" t="s">
        <v>78</v>
      </c>
      <c r="E160" s="16" t="s">
        <v>76</v>
      </c>
      <c r="F160" s="54">
        <v>2</v>
      </c>
      <c r="G160" s="40"/>
      <c r="H160" s="31">
        <f t="shared" si="7"/>
        <v>0</v>
      </c>
      <c r="I160" s="44"/>
    </row>
    <row r="161" ht="48" spans="1:9">
      <c r="A161" s="18">
        <v>195</v>
      </c>
      <c r="B161" s="26" t="s">
        <v>36</v>
      </c>
      <c r="C161" s="27" t="s">
        <v>74</v>
      </c>
      <c r="D161" s="28" t="s">
        <v>79</v>
      </c>
      <c r="E161" s="16" t="s">
        <v>76</v>
      </c>
      <c r="F161" s="54">
        <v>1</v>
      </c>
      <c r="G161" s="40"/>
      <c r="H161" s="31">
        <f t="shared" si="7"/>
        <v>0</v>
      </c>
      <c r="I161" s="44"/>
    </row>
    <row r="162" ht="48" spans="1:9">
      <c r="A162" s="18">
        <v>196</v>
      </c>
      <c r="B162" s="26" t="s">
        <v>36</v>
      </c>
      <c r="C162" s="27" t="s">
        <v>74</v>
      </c>
      <c r="D162" s="28" t="s">
        <v>96</v>
      </c>
      <c r="E162" s="16" t="s">
        <v>76</v>
      </c>
      <c r="F162" s="54">
        <v>1</v>
      </c>
      <c r="G162" s="40"/>
      <c r="H162" s="31">
        <f t="shared" si="7"/>
        <v>0</v>
      </c>
      <c r="I162" s="44"/>
    </row>
    <row r="163" ht="48" spans="1:9">
      <c r="A163" s="18">
        <v>197</v>
      </c>
      <c r="B163" s="26" t="s">
        <v>36</v>
      </c>
      <c r="C163" s="27" t="s">
        <v>74</v>
      </c>
      <c r="D163" s="28" t="s">
        <v>110</v>
      </c>
      <c r="E163" s="16" t="s">
        <v>76</v>
      </c>
      <c r="F163" s="54">
        <v>1</v>
      </c>
      <c r="G163" s="40"/>
      <c r="H163" s="31">
        <f t="shared" si="7"/>
        <v>0</v>
      </c>
      <c r="I163" s="44"/>
    </row>
    <row r="164" spans="1:9">
      <c r="A164" s="18">
        <v>198</v>
      </c>
      <c r="B164" s="32" t="s">
        <v>143</v>
      </c>
      <c r="C164" s="27" t="s">
        <v>144</v>
      </c>
      <c r="D164" s="28"/>
      <c r="E164" s="16"/>
      <c r="F164" s="54"/>
      <c r="G164" s="30"/>
      <c r="H164" s="31"/>
      <c r="I164" s="44"/>
    </row>
    <row r="165" ht="36" spans="1:9">
      <c r="A165" s="18">
        <v>199</v>
      </c>
      <c r="B165" s="26" t="s">
        <v>37</v>
      </c>
      <c r="C165" s="27" t="s">
        <v>145</v>
      </c>
      <c r="D165" s="28" t="s">
        <v>146</v>
      </c>
      <c r="E165" s="16" t="s">
        <v>55</v>
      </c>
      <c r="F165" s="54">
        <v>2.86</v>
      </c>
      <c r="G165" s="40"/>
      <c r="H165" s="31">
        <f>F165*G165</f>
        <v>0</v>
      </c>
      <c r="I165" s="44"/>
    </row>
    <row r="166" ht="36" spans="1:9">
      <c r="A166" s="18">
        <v>200</v>
      </c>
      <c r="B166" s="26" t="s">
        <v>37</v>
      </c>
      <c r="C166" s="27" t="s">
        <v>66</v>
      </c>
      <c r="D166" s="28" t="s">
        <v>147</v>
      </c>
      <c r="E166" s="16" t="s">
        <v>55</v>
      </c>
      <c r="F166" s="54">
        <v>16.6</v>
      </c>
      <c r="G166" s="40"/>
      <c r="H166" s="31">
        <f>F166*G166</f>
        <v>0</v>
      </c>
      <c r="I166" s="44"/>
    </row>
    <row r="167" ht="60" spans="1:9">
      <c r="A167" s="18">
        <v>201</v>
      </c>
      <c r="B167" s="26" t="s">
        <v>37</v>
      </c>
      <c r="C167" s="27" t="s">
        <v>60</v>
      </c>
      <c r="D167" s="28" t="s">
        <v>148</v>
      </c>
      <c r="E167" s="16" t="s">
        <v>55</v>
      </c>
      <c r="F167" s="54">
        <v>4.68</v>
      </c>
      <c r="G167" s="40"/>
      <c r="H167" s="31">
        <f>F167*G167</f>
        <v>0</v>
      </c>
      <c r="I167" s="44"/>
    </row>
    <row r="168" spans="1:9">
      <c r="A168" s="18">
        <v>202</v>
      </c>
      <c r="B168" s="16" t="s">
        <v>149</v>
      </c>
      <c r="C168" s="27" t="s">
        <v>150</v>
      </c>
      <c r="D168" s="28"/>
      <c r="E168" s="16"/>
      <c r="F168" s="54"/>
      <c r="G168" s="34"/>
      <c r="H168" s="31"/>
      <c r="I168" s="44"/>
    </row>
    <row r="169" ht="48" spans="1:9">
      <c r="A169" s="18">
        <v>214</v>
      </c>
      <c r="B169" s="26" t="s">
        <v>38</v>
      </c>
      <c r="C169" s="27" t="s">
        <v>60</v>
      </c>
      <c r="D169" s="28" t="s">
        <v>151</v>
      </c>
      <c r="E169" s="16" t="s">
        <v>55</v>
      </c>
      <c r="F169" s="54">
        <v>8.82</v>
      </c>
      <c r="G169" s="40"/>
      <c r="H169" s="31">
        <f>F169*G169</f>
        <v>0</v>
      </c>
      <c r="I169" s="44"/>
    </row>
    <row r="170" ht="48" spans="1:9">
      <c r="A170" s="18">
        <v>215</v>
      </c>
      <c r="B170" s="26" t="s">
        <v>38</v>
      </c>
      <c r="C170" s="27" t="s">
        <v>125</v>
      </c>
      <c r="D170" s="28" t="s">
        <v>126</v>
      </c>
      <c r="E170" s="16" t="s">
        <v>55</v>
      </c>
      <c r="F170" s="54">
        <v>1</v>
      </c>
      <c r="G170" s="40"/>
      <c r="H170" s="31">
        <f>F170*G170</f>
        <v>0</v>
      </c>
      <c r="I170" s="44"/>
    </row>
    <row r="171" ht="60" spans="1:9">
      <c r="A171" s="55">
        <v>216</v>
      </c>
      <c r="B171" s="56" t="s">
        <v>38</v>
      </c>
      <c r="C171" s="56" t="s">
        <v>152</v>
      </c>
      <c r="D171" s="57" t="s">
        <v>153</v>
      </c>
      <c r="E171" s="58" t="s">
        <v>55</v>
      </c>
      <c r="F171" s="59">
        <v>0.48</v>
      </c>
      <c r="G171" s="60"/>
      <c r="H171" s="31">
        <f>F171*G171</f>
        <v>0</v>
      </c>
      <c r="I171" s="63"/>
    </row>
    <row r="172" spans="1:9">
      <c r="A172" s="61" t="s">
        <v>154</v>
      </c>
      <c r="B172" s="61"/>
      <c r="C172" s="61"/>
      <c r="D172" s="61"/>
      <c r="E172" s="61"/>
      <c r="F172" s="61"/>
      <c r="G172" s="61"/>
      <c r="H172" s="62">
        <f>SUM(H7:H171)</f>
        <v>0</v>
      </c>
      <c r="I172" s="64"/>
    </row>
  </sheetData>
  <autoFilter xmlns:etc="http://www.wps.cn/officeDocument/2017/etCustomData" ref="A4:H172" etc:filterBottomFollowUsedRange="0">
    <extLst/>
  </autoFilter>
  <mergeCells count="15">
    <mergeCell ref="A1:I1"/>
    <mergeCell ref="A2:D2"/>
    <mergeCell ref="E2:G2"/>
    <mergeCell ref="H2:I2"/>
    <mergeCell ref="G3:I3"/>
    <mergeCell ref="A172:G172"/>
    <mergeCell ref="A3:A5"/>
    <mergeCell ref="B3:B4"/>
    <mergeCell ref="C3:C5"/>
    <mergeCell ref="D3:D5"/>
    <mergeCell ref="E3:E5"/>
    <mergeCell ref="F3:F5"/>
    <mergeCell ref="G4:G5"/>
    <mergeCell ref="H4:H5"/>
    <mergeCell ref="I4:I5"/>
  </mergeCells>
  <pageMargins left="0.75" right="0.75" top="0.472222222222222" bottom="0.511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汇总表</vt:lpstr>
      <vt:lpstr>编制说明</vt:lpstr>
      <vt:lpstr>报价汇总表</vt:lpstr>
      <vt:lpstr>报价表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朱凯</cp:lastModifiedBy>
  <dcterms:created xsi:type="dcterms:W3CDTF">2025-11-18T03:15:00Z</dcterms:created>
  <dcterms:modified xsi:type="dcterms:W3CDTF">2026-06-12T06:40:21Z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C3E9D72C8C984D87BB1F907D8D399522_13</vt:lpwstr>
  </property>
  <property fmtid="{D5CDD505-2E9C-101B-9397-08002B2CF9AE}" pid="3" name="KSOProductBuildVer">
    <vt:lpwstr>2052-12.1.0.20784</vt:lpwstr>
  </property>
  <property fmtid="{D5CDD505-2E9C-101B-9397-08002B2CF9AE}" pid="4" name="CalculationRule">
    <vt:i4>0</vt:i4>
  </property>
</Properties>
</file>